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Отчет по форм 1-10 годовая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 исп.план освоения к.в.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 исп.план освоения к.в.'!$A$1:$T$193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 исп.план освоения к.в.'!$A$1:$U$117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5" i="10" l="1"/>
  <c r="E34" i="10" s="1"/>
  <c r="E22" i="10" s="1"/>
  <c r="E20" i="10" s="1"/>
  <c r="I35" i="10"/>
  <c r="I34" i="10" s="1"/>
  <c r="I22" i="10" s="1"/>
  <c r="I20" i="10" s="1"/>
  <c r="D36" i="10"/>
  <c r="D35" i="10" s="1"/>
  <c r="D34" i="10" s="1"/>
  <c r="D22" i="10" s="1"/>
  <c r="D20" i="10" s="1"/>
  <c r="E36" i="10"/>
  <c r="F36" i="10"/>
  <c r="F35" i="10" s="1"/>
  <c r="F34" i="10" s="1"/>
  <c r="F22" i="10" s="1"/>
  <c r="F20" i="10" s="1"/>
  <c r="G36" i="10"/>
  <c r="G35" i="10" s="1"/>
  <c r="G34" i="10" s="1"/>
  <c r="G22" i="10" s="1"/>
  <c r="G20" i="10" s="1"/>
  <c r="H36" i="10"/>
  <c r="H35" i="10" s="1"/>
  <c r="H34" i="10" s="1"/>
  <c r="H22" i="10" s="1"/>
  <c r="H20" i="10" s="1"/>
  <c r="I36" i="10"/>
  <c r="D23" i="10"/>
  <c r="E23" i="10"/>
  <c r="F23" i="10"/>
  <c r="G23" i="10"/>
  <c r="H23" i="10"/>
  <c r="I23" i="10"/>
  <c r="D24" i="10"/>
  <c r="E24" i="10"/>
  <c r="F24" i="10"/>
  <c r="G24" i="10"/>
  <c r="H24" i="10"/>
  <c r="I24" i="10"/>
  <c r="N113" i="10"/>
  <c r="O113" i="10"/>
  <c r="N101" i="10"/>
  <c r="O101" i="10"/>
  <c r="N95" i="10"/>
  <c r="N94" i="10" s="1"/>
  <c r="O95" i="10"/>
  <c r="O94" i="10" s="1"/>
  <c r="N73" i="10"/>
  <c r="N72" i="10" s="1"/>
  <c r="O73" i="10"/>
  <c r="O72" i="10" s="1"/>
  <c r="N70" i="10"/>
  <c r="O70" i="10"/>
  <c r="O35" i="10" s="1"/>
  <c r="N36" i="10"/>
  <c r="N35" i="10" s="1"/>
  <c r="O36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S107" i="10"/>
  <c r="S108" i="10"/>
  <c r="S109" i="10"/>
  <c r="S110" i="10"/>
  <c r="S111" i="10"/>
  <c r="S112" i="10"/>
  <c r="S113" i="10"/>
  <c r="S114" i="10"/>
  <c r="S115" i="10"/>
  <c r="S116" i="10"/>
  <c r="S117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7" i="10"/>
  <c r="Q78" i="10"/>
  <c r="Q79" i="10"/>
  <c r="Q80" i="10"/>
  <c r="Q81" i="10"/>
  <c r="Q82" i="10"/>
  <c r="Q83" i="10"/>
  <c r="Q84" i="10"/>
  <c r="Q85" i="10"/>
  <c r="Q86" i="10"/>
  <c r="Q87" i="10"/>
  <c r="Q88" i="10"/>
  <c r="Q89" i="10"/>
  <c r="Q90" i="10"/>
  <c r="Q91" i="10"/>
  <c r="Q92" i="10"/>
  <c r="Q93" i="10"/>
  <c r="Q94" i="10"/>
  <c r="Q95" i="10"/>
  <c r="Q96" i="10"/>
  <c r="Q97" i="10"/>
  <c r="Q98" i="10"/>
  <c r="Q99" i="10"/>
  <c r="Q100" i="10"/>
  <c r="Q101" i="10"/>
  <c r="Q102" i="10"/>
  <c r="Q103" i="10"/>
  <c r="Q104" i="10"/>
  <c r="Q105" i="10"/>
  <c r="Q106" i="10"/>
  <c r="Q107" i="10"/>
  <c r="Q108" i="10"/>
  <c r="Q109" i="10"/>
  <c r="Q110" i="10"/>
  <c r="Q111" i="10"/>
  <c r="Q112" i="10"/>
  <c r="Q113" i="10"/>
  <c r="Q114" i="10"/>
  <c r="Q115" i="10"/>
  <c r="Q116" i="10"/>
  <c r="Q117" i="10"/>
  <c r="J101" i="10"/>
  <c r="J23" i="10" s="1"/>
  <c r="J95" i="10"/>
  <c r="J94" i="10" s="1"/>
  <c r="J73" i="10"/>
  <c r="J72" i="10" s="1"/>
  <c r="J36" i="10"/>
  <c r="J35" i="10" s="1"/>
  <c r="J24" i="10"/>
  <c r="M34" i="10"/>
  <c r="M23" i="10"/>
  <c r="N34" i="10" l="1"/>
  <c r="O34" i="10"/>
  <c r="J34" i="10"/>
  <c r="J22" i="10" s="1"/>
  <c r="J20" i="10" s="1"/>
  <c r="M73" i="10"/>
  <c r="M36" i="10"/>
  <c r="M101" i="10"/>
  <c r="L94" i="10"/>
  <c r="M94" i="10"/>
  <c r="L95" i="10"/>
  <c r="M95" i="10"/>
  <c r="L101" i="10"/>
  <c r="M113" i="10"/>
  <c r="M24" i="10" s="1"/>
  <c r="L24" i="10"/>
  <c r="L23" i="10"/>
  <c r="L22" i="10"/>
  <c r="L20" i="10" s="1"/>
  <c r="L34" i="10"/>
  <c r="K34" i="10"/>
  <c r="L35" i="10"/>
  <c r="K35" i="10"/>
  <c r="K36" i="10"/>
  <c r="D97" i="10"/>
  <c r="D96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74" i="10"/>
  <c r="D71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37" i="10"/>
  <c r="L73" i="10"/>
  <c r="L72" i="10" s="1"/>
  <c r="M72" i="10"/>
  <c r="K73" i="10"/>
  <c r="K70" i="10"/>
  <c r="L70" i="10"/>
  <c r="M70" i="10"/>
  <c r="M35" i="10" s="1"/>
  <c r="J70" i="10"/>
  <c r="M22" i="10" l="1"/>
  <c r="M20" i="10" s="1"/>
  <c r="L36" i="10" l="1"/>
  <c r="K22" i="10" l="1"/>
  <c r="K113" i="10" l="1"/>
  <c r="L113" i="10"/>
  <c r="J113" i="10"/>
  <c r="K24" i="10" l="1"/>
  <c r="K101" i="10"/>
  <c r="K23" i="10" s="1"/>
  <c r="K99" i="10"/>
  <c r="K95" i="10"/>
  <c r="K27" i="10"/>
  <c r="K26" i="10" s="1"/>
  <c r="K21" i="10" s="1"/>
  <c r="K72" i="10" l="1"/>
  <c r="K94" i="10"/>
  <c r="K20" i="10" l="1"/>
  <c r="J99" i="10"/>
  <c r="J27" i="10"/>
  <c r="J26" i="10" s="1"/>
  <c r="J21" i="10" s="1"/>
  <c r="D113" i="10"/>
  <c r="D101" i="10"/>
  <c r="D99" i="10"/>
  <c r="D95" i="10"/>
  <c r="D73" i="10"/>
  <c r="D72" i="10" s="1"/>
  <c r="D27" i="10"/>
  <c r="D26" i="10" s="1"/>
  <c r="D21" i="10" s="1"/>
  <c r="D94" i="10" l="1"/>
  <c r="Q20" i="10" l="1"/>
  <c r="S20" i="10" s="1"/>
  <c r="T19" i="10" l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<sst xmlns="http://schemas.openxmlformats.org/spreadsheetml/2006/main" count="2066" uniqueCount="1062">
  <si>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</si>
  <si>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</si>
  <si>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</si>
  <si>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</si>
  <si>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</si>
  <si>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</si>
  <si>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</si>
  <si>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</si>
  <si>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</si>
  <si>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</si>
  <si>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</si>
  <si>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</si>
  <si>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</si>
  <si>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</si>
  <si>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</si>
  <si>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</si>
  <si>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</si>
  <si>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</si>
  <si>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</si>
  <si>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</si>
  <si>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</si>
  <si>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</si>
  <si>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</si>
  <si>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</si>
  <si>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</si>
  <si>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</si>
  <si>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</si>
  <si>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</si>
  <si>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</si>
  <si>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</si>
  <si>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</si>
  <si>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</si>
  <si>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</si>
  <si>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</si>
  <si>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</si>
  <si>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</si>
  <si>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</si>
  <si>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</si>
  <si>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</si>
  <si>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</si>
  <si>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</si>
  <si>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</si>
  <si>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</si>
  <si>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</si>
  <si>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</si>
  <si>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</si>
  <si>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</si>
  <si>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</si>
  <si>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</si>
  <si>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</si>
  <si>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</si>
  <si>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</si>
  <si>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</si>
  <si>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</si>
  <si>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</si>
  <si>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</si>
  <si>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</si>
  <si>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</si>
  <si>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</si>
  <si>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</si>
  <si>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</si>
  <si>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</si>
  <si>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</si>
  <si>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</si>
  <si>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</si>
  <si>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</si>
  <si>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</si>
  <si>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</si>
  <si>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</si>
  <si>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</si>
  <si>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</si>
  <si>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</si>
  <si>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</si>
  <si>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</si>
  <si>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</si>
  <si>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</si>
  <si>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</si>
  <si>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</si>
  <si>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</si>
  <si>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</si>
  <si>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</si>
  <si>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</si>
  <si>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</si>
  <si>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</si>
  <si>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</si>
  <si>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</si>
  <si>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</si>
  <si>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</si>
  <si>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</si>
  <si>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</si>
  <si>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</si>
  <si>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</si>
  <si>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</si>
  <si>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</si>
  <si>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</si>
  <si>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</si>
  <si>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</si>
  <si>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</si>
  <si>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</si>
  <si>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</si>
  <si>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</si>
  <si>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</si>
  <si>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</si>
  <si>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</si>
  <si>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</si>
  <si>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</si>
  <si>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</si>
  <si>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</si>
  <si>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</si>
  <si>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</si>
  <si>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</si>
  <si>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</si>
  <si>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</si>
  <si>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</si>
  <si>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</si>
  <si>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</si>
  <si>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</si>
  <si>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</si>
  <si>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</si>
  <si>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</si>
  <si>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</si>
  <si>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</si>
  <si>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</si>
  <si>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</si>
  <si>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</si>
  <si>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</si>
  <si>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</si>
  <si>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</si>
  <si>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</si>
  <si>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</si>
  <si>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</si>
  <si>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</si>
  <si>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</si>
  <si>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</si>
  <si>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</si>
  <si>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</si>
  <si>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</si>
  <si>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</si>
  <si>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</si>
  <si>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</si>
  <si>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</si>
  <si>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</si>
  <si>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</si>
  <si>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</si>
  <si>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</si>
  <si>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</si>
  <si>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</si>
  <si>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</si>
  <si>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</si>
  <si>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</si>
  <si>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</si>
  <si>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</si>
  <si>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</si>
  <si>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</si>
  <si>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</si>
  <si>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</si>
  <si>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</si>
  <si>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</si>
  <si>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</si>
  <si>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</si>
  <si>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</si>
  <si>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</si>
  <si>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</si>
  <si>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</si>
  <si>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</si>
  <si>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</si>
  <si>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</si>
  <si>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</si>
  <si>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</si>
  <si>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</si>
  <si>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</si>
  <si>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</si>
  <si>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</si>
  <si>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</si>
  <si>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</si>
  <si>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</si>
  <si>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</si>
  <si>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</si>
  <si>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</si>
  <si>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</si>
  <si>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</si>
  <si>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</si>
  <si>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</si>
  <si>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</si>
  <si>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</si>
  <si>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</si>
  <si>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</si>
  <si>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</si>
  <si>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</si>
  <si>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</si>
  <si>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</si>
  <si>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</si>
  <si>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</si>
  <si>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</si>
  <si>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</si>
  <si>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</si>
  <si>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</si>
  <si>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</si>
  <si>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</si>
  <si>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</si>
  <si>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</si>
  <si>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</si>
  <si>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</si>
  <si>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</si>
  <si>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</si>
  <si>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</si>
  <si>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</si>
  <si>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</si>
  <si>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</si>
  <si>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</si>
  <si>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</si>
  <si>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</si>
  <si>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</si>
  <si>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</si>
  <si>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</si>
  <si>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</si>
  <si>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</si>
  <si>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</si>
  <si>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</si>
  <si>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</si>
  <si>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</si>
  <si>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</si>
  <si>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</si>
  <si>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</si>
  <si>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</si>
  <si>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</si>
  <si>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</si>
  <si>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</si>
  <si>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</si>
  <si>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</si>
  <si>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</si>
  <si>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</si>
  <si>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</si>
  <si>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</si>
  <si>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</si>
  <si>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</si>
  <si>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</si>
  <si>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</si>
  <si>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</si>
  <si>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</si>
  <si>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</si>
  <si>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</si>
  <si>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</si>
  <si>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</si>
  <si>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</si>
  <si>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</si>
  <si>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</si>
  <si>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</si>
  <si>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</si>
  <si>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</si>
  <si>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</si>
  <si>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</si>
  <si>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</si>
  <si>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</si>
  <si>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</si>
  <si>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</si>
  <si>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</si>
  <si>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</si>
  <si>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</si>
  <si>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</si>
  <si>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</si>
  <si>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</si>
  <si>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</si>
  <si>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</si>
  <si>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</si>
  <si>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</si>
  <si>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</si>
  <si>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</si>
  <si>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</si>
  <si>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</si>
  <si>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</si>
  <si>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</si>
  <si>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</si>
  <si>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</si>
  <si>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</si>
  <si>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</si>
  <si>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</si>
  <si>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</si>
  <si>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</si>
  <si>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</si>
  <si>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</si>
  <si>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</si>
  <si>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</si>
  <si>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</si>
  <si>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</si>
  <si>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</si>
  <si>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</si>
  <si>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</si>
  <si>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</si>
  <si>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</si>
  <si>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</si>
  <si>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</si>
  <si>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</si>
  <si>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</si>
  <si>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</si>
  <si>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</si>
  <si>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</si>
  <si>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</si>
  <si>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</si>
  <si>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</si>
  <si>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</si>
  <si>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</si>
  <si>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</si>
  <si>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</si>
  <si>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</si>
  <si>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</si>
  <si>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</si>
  <si>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</si>
  <si>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</si>
  <si>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</si>
  <si>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</si>
  <si>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</si>
  <si>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</si>
  <si>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</si>
  <si>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</si>
  <si>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</si>
  <si>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</si>
  <si>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</si>
  <si>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</si>
  <si>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</si>
  <si>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</si>
  <si>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</si>
  <si>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</si>
  <si>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</si>
  <si>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</si>
  <si>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</si>
  <si>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</si>
  <si>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</si>
  <si>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</si>
  <si>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</si>
  <si>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</si>
  <si>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</si>
  <si>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</si>
  <si>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</si>
  <si>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</si>
  <si>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</si>
  <si>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</si>
  <si>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</si>
  <si>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</si>
  <si>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</si>
  <si>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</si>
  <si>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</si>
  <si>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</si>
  <si>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</si>
  <si>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</si>
  <si>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</si>
  <si>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</si>
  <si>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</si>
  <si>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</si>
  <si>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</si>
  <si>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</si>
  <si>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</si>
  <si>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</si>
  <si>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</si>
  <si>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</si>
  <si>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</si>
  <si>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</si>
  <si>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</si>
  <si>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</si>
  <si>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</si>
  <si>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</si>
  <si>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</si>
  <si>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</si>
  <si>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</si>
  <si>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</si>
  <si>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</si>
  <si>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</si>
  <si>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</si>
  <si>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</si>
  <si>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</si>
  <si>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</si>
  <si>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</si>
  <si>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</si>
  <si>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</si>
  <si>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</si>
  <si>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</si>
  <si>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</si>
  <si>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</si>
  <si>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</si>
  <si>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</si>
  <si>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</si>
  <si>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</si>
  <si>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</si>
  <si>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</si>
  <si>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</si>
  <si>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</si>
  <si>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</si>
  <si>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</si>
  <si>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</si>
  <si>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</si>
  <si>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</si>
  <si>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</si>
  <si>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</si>
  <si>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</si>
  <si>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</si>
  <si>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</si>
  <si>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</si>
  <si>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</si>
  <si>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</si>
  <si>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</si>
  <si>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</si>
  <si>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</si>
  <si>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</si>
  <si>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</si>
  <si>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</si>
  <si>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</si>
  <si>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</si>
  <si>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</si>
  <si>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</si>
  <si>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</si>
  <si>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</si>
  <si>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</si>
  <si>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</si>
  <si>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</si>
  <si>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</si>
  <si>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</si>
  <si>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</si>
  <si>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</si>
  <si>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</si>
  <si>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</si>
  <si>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</si>
  <si>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</si>
  <si>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</si>
  <si>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</si>
  <si>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</si>
  <si>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</si>
  <si>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</si>
  <si>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</si>
  <si>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</si>
  <si>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</si>
  <si>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</si>
  <si>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</si>
  <si>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</si>
  <si>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</si>
  <si>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</si>
  <si>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</si>
  <si>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</si>
  <si>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</si>
  <si>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</si>
  <si>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</si>
  <si>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</si>
  <si>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</si>
  <si>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</si>
  <si>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</si>
  <si>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</si>
  <si>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</si>
  <si>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</si>
  <si>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</si>
  <si>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</si>
  <si>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</si>
  <si>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</si>
  <si>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</si>
  <si>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</si>
  <si>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</si>
  <si>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</si>
  <si>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</si>
  <si>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</si>
  <si>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</si>
  <si>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</si>
  <si>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</si>
  <si>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</si>
  <si>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</si>
  <si>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</si>
  <si>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</si>
  <si>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</si>
  <si>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</si>
  <si>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</si>
  <si>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</si>
  <si>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</si>
  <si>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</si>
  <si>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</si>
  <si>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</si>
  <si>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</si>
  <si>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</si>
  <si>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</si>
  <si>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</si>
  <si>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</si>
  <si>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</si>
  <si>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</si>
  <si>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</si>
  <si>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</si>
  <si>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</si>
  <si>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</si>
  <si>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</si>
  <si>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</si>
  <si>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</si>
  <si>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</si>
  <si>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</si>
  <si>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</si>
  <si>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</si>
  <si>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</si>
  <si>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</si>
  <si>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</si>
  <si>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</si>
  <si>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</si>
  <si>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</si>
  <si>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</si>
  <si>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</si>
  <si>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</si>
  <si>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</si>
  <si>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</si>
  <si>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</si>
  <si>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</si>
  <si>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</si>
  <si>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</si>
  <si>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</si>
  <si>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</si>
  <si>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</si>
  <si>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</si>
  <si>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</si>
  <si>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</si>
  <si>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</si>
  <si>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</si>
  <si>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</si>
  <si>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</si>
  <si>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</si>
  <si>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</si>
  <si>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</si>
  <si>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</si>
  <si>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</si>
  <si>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</si>
  <si>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</si>
  <si>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</si>
  <si>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</si>
  <si>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</si>
  <si>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</si>
  <si>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</si>
  <si>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</si>
  <si>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</si>
  <si>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</si>
  <si>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</si>
  <si>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</si>
  <si>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</si>
  <si>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</si>
  <si>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</si>
  <si>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</si>
  <si>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</si>
  <si>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</si>
  <si>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</si>
  <si>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</si>
  <si>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</si>
  <si>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</si>
  <si>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</si>
  <si>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</si>
  <si>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</si>
  <si>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</si>
  <si>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</si>
  <si>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</si>
  <si>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</si>
  <si>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</si>
  <si>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</si>
  <si>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</si>
  <si>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</si>
  <si>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</si>
  <si>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</si>
  <si>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</si>
  <si>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</si>
  <si>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</si>
  <si>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</si>
  <si>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</si>
  <si>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</si>
  <si>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</si>
  <si>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</si>
  <si>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</si>
  <si>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</si>
  <si>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</si>
  <si>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</si>
  <si>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</si>
  <si>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</si>
  <si>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</si>
  <si>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</si>
  <si>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</si>
  <si>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</si>
  <si>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</si>
  <si>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</si>
  <si>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</si>
  <si>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</si>
  <si>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</si>
  <si>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</si>
  <si>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</si>
  <si>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</si>
  <si>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</si>
  <si>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</si>
  <si>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</si>
  <si>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</si>
  <si>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</si>
  <si>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</si>
  <si>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</si>
  <si>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</si>
  <si>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</si>
  <si>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</si>
  <si>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</si>
  <si>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</si>
  <si>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</si>
  <si>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</si>
  <si>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</si>
  <si>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</si>
  <si>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</si>
  <si>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</si>
  <si>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</si>
  <si>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</si>
  <si>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</si>
  <si>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</si>
  <si>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</si>
  <si>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</si>
  <si>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</si>
  <si>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</si>
  <si>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</si>
  <si>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</si>
  <si>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</si>
  <si>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</si>
  <si>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</si>
  <si>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</si>
  <si>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</si>
  <si>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</si>
  <si>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</si>
  <si>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</si>
  <si>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</si>
  <si>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</si>
  <si>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</si>
  <si>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</si>
  <si>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</si>
  <si>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</si>
  <si>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</si>
  <si>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</si>
  <si>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</si>
  <si>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</si>
  <si>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</si>
  <si>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</si>
  <si>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</si>
  <si>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</si>
  <si>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</si>
  <si>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</si>
  <si>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</si>
  <si>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</si>
  <si>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</si>
  <si>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</si>
  <si>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</si>
  <si>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</si>
  <si>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</si>
  <si>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</si>
  <si>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</si>
  <si>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</si>
  <si>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</si>
  <si>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</si>
  <si>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</si>
  <si>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</si>
  <si>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</si>
  <si>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</si>
  <si>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</si>
  <si>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</si>
  <si>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</si>
  <si>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</si>
  <si>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</si>
  <si>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</si>
  <si>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</si>
  <si>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</si>
  <si>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</si>
  <si>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</si>
  <si>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</si>
  <si>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</si>
  <si>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</si>
  <si>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</si>
  <si>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</si>
  <si>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</si>
  <si>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</si>
  <si>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</si>
  <si>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</si>
  <si>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</si>
  <si>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</si>
  <si>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</si>
  <si>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</si>
  <si>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</si>
  <si>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</si>
  <si>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</si>
  <si>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</si>
  <si>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</si>
  <si>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</si>
  <si>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</si>
  <si>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</si>
  <si>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</si>
  <si>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</si>
  <si>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</si>
  <si>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</si>
  <si>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</si>
  <si>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</si>
  <si>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</si>
  <si>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</si>
  <si>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</si>
  <si>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</si>
  <si>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</si>
  <si>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</si>
  <si>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</si>
  <si>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</si>
  <si>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</si>
  <si>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</si>
  <si>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</si>
  <si>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</si>
  <si>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</si>
  <si>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</si>
  <si>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</si>
  <si>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</si>
  <si>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</si>
  <si>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</si>
  <si>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</si>
  <si>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</si>
  <si>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</si>
  <si>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</si>
  <si>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</si>
  <si>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</si>
  <si>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</si>
  <si>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</si>
  <si>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</si>
  <si>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</si>
  <si>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</si>
  <si>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</si>
  <si>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</si>
  <si>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</si>
  <si>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</si>
  <si>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</si>
  <si>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</si>
  <si>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</si>
  <si>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</si>
  <si>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</si>
  <si>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</si>
  <si>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</si>
  <si>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</si>
  <si>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</si>
  <si>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</si>
  <si>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</si>
  <si>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</si>
  <si>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</si>
  <si>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</si>
  <si>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</si>
  <si>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</si>
  <si>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</si>
  <si>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</si>
  <si>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</si>
  <si>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</si>
  <si>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</si>
  <si>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</si>
  <si>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</si>
  <si>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</si>
  <si>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</si>
  <si>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</si>
  <si>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</si>
  <si>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</si>
  <si>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</si>
  <si>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</si>
  <si>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</si>
  <si>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</si>
  <si>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</si>
  <si>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</si>
  <si>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</si>
  <si>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</si>
  <si>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</si>
  <si>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</si>
  <si>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</si>
  <si>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</si>
  <si>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</si>
  <si>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</si>
  <si>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</si>
  <si>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</si>
  <si>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</si>
  <si>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</si>
  <si>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</si>
  <si>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</si>
  <si>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</si>
  <si>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</si>
  <si>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</si>
  <si>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</si>
  <si>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</si>
  <si>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</si>
  <si>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</si>
  <si>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</si>
  <si>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</si>
  <si>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</si>
  <si>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</si>
  <si>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</si>
  <si>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</si>
  <si>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</si>
  <si>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</si>
  <si>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</si>
  <si>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</si>
  <si>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</si>
  <si>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</si>
  <si>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</si>
  <si>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</si>
  <si>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</si>
  <si>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</si>
  <si>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</si>
  <si>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</si>
  <si>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</si>
  <si>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</si>
  <si>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</si>
  <si>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</si>
  <si>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</si>
  <si>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</si>
  <si>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</si>
  <si>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</si>
  <si>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</si>
  <si>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</si>
  <si>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</si>
  <si>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</si>
  <si>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</si>
  <si>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</si>
  <si>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</si>
  <si>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</si>
  <si>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</si>
  <si>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</si>
  <si>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</si>
  <si>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</si>
  <si>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</si>
  <si>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</si>
  <si>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</si>
  <si>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</si>
  <si>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</si>
  <si>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</si>
  <si>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</si>
  <si>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</si>
  <si>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</si>
  <si>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</si>
  <si>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</si>
  <si>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</si>
  <si>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</si>
  <si>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</si>
  <si>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</si>
  <si>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</si>
  <si>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</si>
  <si>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</si>
  <si>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</si>
  <si>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</si>
  <si>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</si>
  <si>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</si>
  <si>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</si>
  <si>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</si>
  <si>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</si>
  <si>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</si>
  <si>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</si>
  <si>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</si>
  <si>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</si>
  <si>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</si>
  <si>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</si>
  <si>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</si>
  <si>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</si>
  <si>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</si>
  <si>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</si>
  <si>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</si>
  <si>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</si>
  <si>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</si>
  <si>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</si>
  <si>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</si>
  <si>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</si>
  <si>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 xml:space="preserve">Остаток освоения капитальных вложений 
на 01.01.2020 года, млн. рублей 
(без НДС) </t>
  </si>
  <si>
    <t>1.2.2.2</t>
  </si>
  <si>
    <t>Модернизация, техническое перевооружение линий электропередачи, всего, в том числе:</t>
  </si>
  <si>
    <t xml:space="preserve">Отклонение от плана освоения капитальных вложений 2020 года </t>
  </si>
  <si>
    <t>Год раскрытия информации: 2022 год</t>
  </si>
  <si>
    <t>Отчет о реализации инвестиционной программы  ГУП "Региональные электрические сети "РБ</t>
  </si>
  <si>
    <t xml:space="preserve"> реквизиты решения органа исполнительной власти, утвердившего инвестиционную программу     </t>
  </si>
  <si>
    <t>ГУП "РЭС"РБ</t>
  </si>
  <si>
    <t>1.2.2.1.3</t>
  </si>
  <si>
    <t>1.2.2.1.7</t>
  </si>
  <si>
    <t>1.2.2.1.11</t>
  </si>
  <si>
    <t>1.2.2.1.13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</si>
  <si>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</si>
  <si>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</si>
  <si>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1.4.3</t>
  </si>
  <si>
    <t>1.4.4</t>
  </si>
  <si>
    <t>1.4.5</t>
  </si>
  <si>
    <t>1.4.6</t>
  </si>
  <si>
    <t>1.4.7</t>
  </si>
  <si>
    <t>1.4.8</t>
  </si>
  <si>
    <t>Прочие инвестиционные проекты, всего, в том числе:</t>
  </si>
  <si>
    <t>1.6.1</t>
  </si>
  <si>
    <t>1.6.2</t>
  </si>
  <si>
    <t>1.6.3</t>
  </si>
  <si>
    <t>1.6.4</t>
  </si>
  <si>
    <t>I_ ТП 20.1.1.1.1</t>
  </si>
  <si>
    <t>I_ ТП 20.1.1.1.2.</t>
  </si>
  <si>
    <t>I_ТП 20.1.1.1.3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</si>
  <si>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№248-О от 29.12.2022г.</t>
  </si>
  <si>
    <t>за 2022 год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</si>
  <si>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</si>
  <si>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</si>
  <si>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</si>
  <si>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</si>
  <si>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</si>
  <si>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</si>
  <si>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</si>
  <si>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</si>
  <si>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</si>
  <si>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</si>
  <si>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</si>
  <si>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</si>
  <si>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</si>
  <si>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</si>
  <si>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</si>
  <si>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</si>
  <si>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</si>
  <si>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</si>
  <si>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</si>
  <si>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</si>
  <si>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</si>
  <si>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</si>
  <si>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</si>
  <si>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</si>
  <si>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</si>
  <si>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</si>
  <si>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</si>
  <si>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</si>
  <si>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</si>
  <si>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</si>
  <si>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</si>
  <si>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</si>
  <si>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</si>
  <si>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</si>
  <si>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Реконструкция ТП-14 н.п. Кудеевский КТПП-250/10/0,4кВ (проходного типа)</t>
  </si>
  <si>
    <t>L_ 2022_1211_Ц_3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</si>
  <si>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</si>
  <si>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</si>
  <si>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</si>
  <si>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</si>
  <si>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</si>
  <si>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</si>
  <si>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</si>
  <si>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</si>
  <si>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</si>
  <si>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</si>
  <si>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</si>
  <si>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</si>
  <si>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</si>
  <si>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</si>
  <si>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</si>
  <si>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</si>
  <si>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</si>
  <si>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</si>
  <si>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</si>
  <si>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</si>
  <si>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</si>
  <si>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</si>
  <si>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</si>
  <si>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</si>
  <si>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</si>
  <si>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</si>
  <si>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</si>
  <si>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</si>
  <si>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</si>
  <si>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</si>
  <si>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</si>
  <si>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</si>
  <si>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</si>
  <si>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</si>
  <si>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</si>
  <si>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</si>
  <si>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</si>
  <si>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</si>
  <si>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</si>
  <si>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</si>
  <si>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</si>
  <si>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</si>
  <si>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</si>
  <si>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</si>
  <si>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</si>
  <si>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</si>
  <si>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 xml:space="preserve">Реконструкция КТП-0520,1218 замена ТМ-250 на ТМГ-250 </t>
  </si>
  <si>
    <t>L_ 2022011320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</si>
  <si>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</si>
  <si>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</si>
  <si>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</si>
  <si>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</si>
  <si>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1.2.2.1.4</t>
  </si>
  <si>
    <t>1.2.2.1.5</t>
  </si>
  <si>
    <t>1.2.2.1.6</t>
  </si>
  <si>
    <t>1.2.2.1.8</t>
  </si>
  <si>
    <t>1.2.2.1.9</t>
  </si>
  <si>
    <t>1.2.2.1.10</t>
  </si>
  <si>
    <t>1.2.2.1.12</t>
  </si>
  <si>
    <t>1.2.2.1.14</t>
  </si>
  <si>
    <t>1.2.2.1.15</t>
  </si>
  <si>
    <t>1.2.2.1.16</t>
  </si>
  <si>
    <t>1.2.2.1.17</t>
  </si>
  <si>
    <t>1.2.2.1.18</t>
  </si>
  <si>
    <t>1.2.2.1.19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</si>
  <si>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</si>
  <si>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</si>
  <si>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</si>
  <si>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L_ 20220212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</si>
  <si>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</si>
  <si>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</si>
  <si>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</si>
  <si>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</si>
  <si>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</si>
  <si>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</si>
  <si>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</si>
  <si>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</si>
  <si>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</si>
  <si>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</si>
  <si>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</si>
  <si>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</si>
  <si>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</si>
  <si>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</si>
  <si>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</si>
  <si>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</si>
  <si>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</si>
  <si>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</si>
  <si>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</si>
  <si>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L_ 2022_1221_Ц_2</t>
  </si>
  <si>
    <t>Реконструкция ВЛ-0,4кВ от КТП-100/27,5/0,4 кВ КЖД до д.Карталы,Тихий Ключ - 3,7 км изменение на 0 км</t>
  </si>
  <si>
    <t>L_БГЭС_1.2.2.1.9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</si>
  <si>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</si>
  <si>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</si>
  <si>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Реконструкция ВЛ-6кВ ф.-13 ПС Монтажная</t>
  </si>
  <si>
    <t>Реконстркуция ЛЭП-04кВ г.Агидель ул Мира 5/1 ГК  L= 0,250 км</t>
  </si>
  <si>
    <t>L_ 20220213</t>
  </si>
  <si>
    <t xml:space="preserve">Реконструкция ВЛ-04кВ ф.ул.Январская на КТП-5123   0,300 км </t>
  </si>
  <si>
    <t>L_ 20220214</t>
  </si>
  <si>
    <t xml:space="preserve">Реконструкция ВЛ,КЛ-04кВ ф.ул.Молодежная на КТП-1218 КЛ 0,03км  ВЛ  0,50 км </t>
  </si>
  <si>
    <t>L_ 20220215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</si>
  <si>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</si>
  <si>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</si>
  <si>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</si>
  <si>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</si>
  <si>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</si>
  <si>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</si>
  <si>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1.4.9</t>
  </si>
  <si>
    <t>1.4.10</t>
  </si>
  <si>
    <t>1.4.11</t>
  </si>
  <si>
    <t>Строительство ТП-10/0,4кВ, ВЛ-10/0,4кВ для разгрузки и развития существующей сети в н.п. Булгаково</t>
  </si>
  <si>
    <t>L_ 2022_14_Ц_1</t>
  </si>
  <si>
    <t xml:space="preserve">Строительство ВЛ-10/0,4кВ к ТП-14 н.п. Кудеевский </t>
  </si>
  <si>
    <t>L_ 2022_14_Ц_4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</si>
  <si>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</si>
  <si>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</si>
  <si>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</si>
  <si>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</si>
  <si>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</si>
  <si>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</si>
  <si>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</si>
  <si>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</si>
  <si>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</si>
  <si>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</si>
  <si>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</si>
  <si>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</si>
  <si>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Строительство КЛ-6кВ -0,93км на КТПН 6/04кВ с.Н-Березовка  ул.Горная</t>
  </si>
  <si>
    <t>L_ 202201231</t>
  </si>
  <si>
    <t>Строительство КЛ-04кВ -0,180км ввода с КТПН 6/04кВ с.Н-Березовка  ул.Горная</t>
  </si>
  <si>
    <t>L_ 202201232</t>
  </si>
  <si>
    <t>Строительство ВЛ-04кВ -0,484км  с КТПН 6/04кВ с.Н-Березовка  ул.Горная</t>
  </si>
  <si>
    <t>L_ 202201233</t>
  </si>
  <si>
    <t>Покупка УАЗ-390995  -2шт</t>
  </si>
  <si>
    <t>L_ 20240422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</si>
  <si>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</si>
  <si>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</si>
  <si>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</si>
  <si>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</si>
  <si>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</si>
  <si>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</si>
  <si>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н.д.</t>
  </si>
  <si>
    <t xml:space="preserve">Фактический объем освоения капитальных вложений на 01.01. 2022 года, млн. рублей 
(без НДС) </t>
  </si>
  <si>
    <t xml:space="preserve">Остаток освоения капитальных вложений 
на 01.01. 2022 года, млн. рублей (без НДС) </t>
  </si>
  <si>
    <t>Освоение капитальных вложений 2022года,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</si>
</sst>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375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4" fillId="7" borderId="49" applyNumberFormat="0" applyAlignment="0" applyProtection="0"/>
    <xf numFmtId="0" fontId="15" fillId="20" borderId="50" applyNumberFormat="0" applyAlignment="0" applyProtection="0"/>
    <xf numFmtId="0" fontId="16" fillId="20" borderId="49" applyNumberFormat="0" applyAlignment="0" applyProtection="0"/>
    <xf numFmtId="0" fontId="20" fillId="0" borderId="5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23" borderId="52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72" fillId="0" borderId="0"/>
    <xf numFmtId="0" fontId="1" fillId="0" borderId="0"/>
  </cellStyleXfs>
  <cellXfs count="457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63" fillId="24" borderId="0" xfId="37" applyFont="1" applyFill="1"/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3" fillId="24" borderId="0" xfId="37" applyFont="1" applyFill="1" applyBorder="1" applyAlignment="1"/>
    <xf numFmtId="0" fontId="63" fillId="24" borderId="0" xfId="37" applyFont="1" applyFill="1" applyBorder="1"/>
    <xf numFmtId="0" fontId="63" fillId="24" borderId="0" xfId="37" applyFont="1" applyFill="1" applyAlignment="1">
      <alignment wrapText="1"/>
    </xf>
    <xf numFmtId="0" fontId="63" fillId="24" borderId="0" xfId="0" applyFont="1" applyFill="1" applyAlignment="1"/>
    <xf numFmtId="0" fontId="63" fillId="24" borderId="0" xfId="37" applyFont="1" applyFill="1" applyAlignment="1">
      <alignment horizontal="center"/>
    </xf>
    <xf numFmtId="0" fontId="63" fillId="24" borderId="10" xfId="37" applyFont="1" applyFill="1" applyBorder="1" applyAlignment="1">
      <alignment horizontal="center" vertical="center" textRotation="90" wrapText="1"/>
    </xf>
    <xf numFmtId="2" fontId="63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/>
    </xf>
    <xf numFmtId="168" fontId="57" fillId="24" borderId="10" xfId="37" applyNumberFormat="1" applyFont="1" applyFill="1" applyBorder="1" applyAlignment="1">
      <alignment horizontal="center" vertical="center"/>
    </xf>
    <xf numFmtId="4" fontId="57" fillId="24" borderId="10" xfId="37" applyNumberFormat="1" applyFont="1" applyFill="1" applyBorder="1" applyAlignment="1">
      <alignment horizontal="center" vertical="center"/>
    </xf>
    <xf numFmtId="165" fontId="57" fillId="24" borderId="10" xfId="0" applyNumberFormat="1" applyFont="1" applyFill="1" applyBorder="1" applyAlignment="1">
      <alignment horizontal="center" vertical="center" wrapText="1"/>
    </xf>
    <xf numFmtId="169" fontId="63" fillId="24" borderId="10" xfId="37" applyNumberFormat="1" applyFont="1" applyFill="1" applyBorder="1" applyAlignment="1">
      <alignment horizontal="center" vertical="center" wrapText="1"/>
    </xf>
    <xf numFmtId="2" fontId="63" fillId="24" borderId="0" xfId="37" applyNumberFormat="1" applyFont="1" applyFill="1" applyBorder="1" applyAlignment="1">
      <alignment horizontal="center" vertical="center" wrapText="1"/>
    </xf>
    <xf numFmtId="165" fontId="64" fillId="24" borderId="0" xfId="37" applyNumberFormat="1" applyFont="1" applyFill="1" applyBorder="1" applyAlignment="1">
      <alignment horizontal="center" vertical="center"/>
    </xf>
    <xf numFmtId="169" fontId="63" fillId="24" borderId="0" xfId="37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 wrapText="1"/>
    </xf>
    <xf numFmtId="169" fontId="65" fillId="24" borderId="10" xfId="37" applyNumberFormat="1" applyFont="1" applyFill="1" applyBorder="1" applyAlignment="1">
      <alignment horizontal="center" vertical="center" wrapText="1"/>
    </xf>
    <xf numFmtId="0" fontId="65" fillId="24" borderId="12" xfId="37" applyFont="1" applyFill="1" applyBorder="1" applyAlignment="1">
      <alignment horizontal="center" vertical="center" wrapText="1"/>
    </xf>
    <xf numFmtId="0" fontId="65" fillId="24" borderId="18" xfId="37" applyFont="1" applyFill="1" applyBorder="1" applyAlignment="1">
      <alignment horizontal="center" vertical="center" wrapText="1"/>
    </xf>
    <xf numFmtId="0" fontId="65" fillId="24" borderId="0" xfId="37" applyFont="1" applyFill="1"/>
    <xf numFmtId="0" fontId="63" fillId="24" borderId="0" xfId="280" applyFont="1" applyFill="1" applyAlignment="1">
      <alignment vertical="center" wrapText="1"/>
    </xf>
    <xf numFmtId="0" fontId="63" fillId="24" borderId="0" xfId="37" applyFont="1" applyFill="1" applyBorder="1" applyAlignment="1">
      <alignment horizontal="left" vertical="center" wrapText="1"/>
    </xf>
    <xf numFmtId="0" fontId="63" fillId="24" borderId="0" xfId="37" applyFont="1" applyFill="1" applyBorder="1" applyAlignment="1">
      <alignment horizontal="center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3" fillId="24" borderId="10" xfId="55" applyNumberFormat="1" applyFont="1" applyFill="1" applyBorder="1" applyAlignment="1">
      <alignment horizontal="center" vertical="center"/>
    </xf>
    <xf numFmtId="0" fontId="57" fillId="24" borderId="0" xfId="55" applyFont="1" applyFill="1" applyBorder="1" applyAlignment="1">
      <alignment horizontal="center" vertical="center"/>
    </xf>
    <xf numFmtId="0" fontId="57" fillId="24" borderId="0" xfId="37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65" fillId="24" borderId="10" xfId="37" applyFont="1" applyFill="1" applyBorder="1" applyAlignment="1">
      <alignment vertical="center"/>
    </xf>
    <xf numFmtId="168" fontId="65" fillId="24" borderId="10" xfId="37" applyNumberFormat="1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168" fontId="65" fillId="24" borderId="10" xfId="0" applyNumberFormat="1" applyFont="1" applyFill="1" applyBorder="1" applyAlignment="1">
      <alignment horizontal="center" vertical="center"/>
    </xf>
    <xf numFmtId="168" fontId="63" fillId="24" borderId="10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0" fontId="57" fillId="24" borderId="10" xfId="45" applyFont="1" applyFill="1" applyBorder="1" applyAlignment="1">
      <alignment horizontal="center" vertical="center"/>
    </xf>
    <xf numFmtId="0" fontId="63" fillId="24" borderId="0" xfId="55" applyFont="1" applyFill="1" applyAlignment="1">
      <alignment vertical="center"/>
    </xf>
    <xf numFmtId="0" fontId="63" fillId="24" borderId="0" xfId="55" applyFont="1" applyFill="1" applyAlignment="1">
      <alignment horizontal="center" vertical="center"/>
    </xf>
    <xf numFmtId="0" fontId="66" fillId="24" borderId="0" xfId="55" applyFont="1" applyFill="1" applyAlignment="1">
      <alignment vertical="center"/>
    </xf>
    <xf numFmtId="0" fontId="57" fillId="24" borderId="10" xfId="55" applyFont="1" applyFill="1" applyBorder="1" applyAlignment="1">
      <alignment horizontal="center" vertical="center"/>
    </xf>
    <xf numFmtId="0" fontId="57" fillId="24" borderId="10" xfId="37" applyFont="1" applyFill="1" applyBorder="1" applyAlignment="1">
      <alignment horizontal="center" vertical="center" wrapText="1"/>
    </xf>
    <xf numFmtId="49" fontId="57" fillId="24" borderId="10" xfId="37" applyNumberFormat="1" applyFont="1" applyFill="1" applyBorder="1" applyAlignment="1">
      <alignment horizontal="center" vertical="center" wrapText="1"/>
    </xf>
    <xf numFmtId="49" fontId="57" fillId="24" borderId="10" xfId="55" applyNumberFormat="1" applyFont="1" applyFill="1" applyBorder="1" applyAlignment="1">
      <alignment horizontal="center" vertical="center"/>
    </xf>
    <xf numFmtId="0" fontId="64" fillId="24" borderId="10" xfId="55" applyFont="1" applyFill="1" applyBorder="1" applyAlignment="1">
      <alignment horizontal="center" vertical="center"/>
    </xf>
    <xf numFmtId="0" fontId="64" fillId="24" borderId="10" xfId="37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 vertical="center" wrapText="1"/>
    </xf>
    <xf numFmtId="0" fontId="63" fillId="24" borderId="12" xfId="37" applyFont="1" applyFill="1" applyBorder="1" applyAlignment="1">
      <alignment horizontal="center" vertical="center" wrapText="1"/>
    </xf>
    <xf numFmtId="0" fontId="63" fillId="24" borderId="18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/>
    </xf>
    <xf numFmtId="0" fontId="63" fillId="24" borderId="0" xfId="55" applyFont="1" applyFill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8" fillId="24" borderId="18" xfId="55" applyNumberFormat="1" applyFont="1" applyFill="1" applyBorder="1" applyAlignment="1">
      <alignment horizontal="center" vertical="center"/>
    </xf>
    <xf numFmtId="49" fontId="69" fillId="24" borderId="10" xfId="55" applyNumberFormat="1" applyFont="1" applyFill="1" applyBorder="1" applyAlignment="1">
      <alignment horizontal="center" vertical="center" wrapText="1"/>
    </xf>
    <xf numFmtId="49" fontId="69" fillId="24" borderId="18" xfId="55" applyNumberFormat="1" applyFont="1" applyFill="1" applyBorder="1" applyAlignment="1">
      <alignment horizontal="center" vertical="center"/>
    </xf>
    <xf numFmtId="0" fontId="69" fillId="24" borderId="18" xfId="55" applyFont="1" applyFill="1" applyBorder="1" applyAlignment="1">
      <alignment horizontal="center" vertical="center" wrapText="1"/>
    </xf>
    <xf numFmtId="4" fontId="69" fillId="24" borderId="12" xfId="55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12" xfId="37" applyNumberFormat="1" applyFont="1" applyFill="1" applyBorder="1" applyAlignment="1">
      <alignment horizontal="center" vertical="center" wrapText="1"/>
    </xf>
    <xf numFmtId="168" fontId="63" fillId="24" borderId="53" xfId="0" applyNumberFormat="1" applyFont="1" applyFill="1" applyBorder="1" applyAlignment="1">
      <alignment horizontal="center" vertical="center"/>
    </xf>
    <xf numFmtId="4" fontId="64" fillId="24" borderId="53" xfId="37" applyNumberFormat="1" applyFont="1" applyFill="1" applyBorder="1" applyAlignment="1">
      <alignment horizontal="center" vertical="center"/>
    </xf>
    <xf numFmtId="0" fontId="57" fillId="24" borderId="53" xfId="55" applyFont="1" applyFill="1" applyBorder="1" applyAlignment="1">
      <alignment horizontal="center" vertical="center"/>
    </xf>
    <xf numFmtId="2" fontId="57" fillId="24" borderId="53" xfId="37" applyNumberFormat="1" applyFont="1" applyFill="1" applyBorder="1" applyAlignment="1">
      <alignment horizontal="center" vertical="center"/>
    </xf>
    <xf numFmtId="0" fontId="63" fillId="24" borderId="53" xfId="37" applyFont="1" applyFill="1" applyBorder="1" applyAlignment="1">
      <alignment horizontal="center" vertical="center" wrapText="1"/>
    </xf>
    <xf numFmtId="2" fontId="57" fillId="24" borderId="10" xfId="0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2" fontId="63" fillId="24" borderId="53" xfId="0" applyNumberFormat="1" applyFont="1" applyFill="1" applyBorder="1" applyAlignment="1">
      <alignment horizontal="center" vertical="center"/>
    </xf>
    <xf numFmtId="0" fontId="65" fillId="24" borderId="53" xfId="37" applyFont="1" applyFill="1" applyBorder="1" applyAlignment="1">
      <alignment horizontal="center" vertical="center" wrapText="1"/>
    </xf>
    <xf numFmtId="0" fontId="65" fillId="24" borderId="54" xfId="37" applyFont="1" applyFill="1" applyBorder="1" applyAlignment="1">
      <alignment horizontal="center" vertical="center" wrapText="1"/>
    </xf>
    <xf numFmtId="0" fontId="63" fillId="24" borderId="54" xfId="37" applyFont="1" applyFill="1" applyBorder="1" applyAlignment="1">
      <alignment horizontal="center" vertical="center" wrapText="1"/>
    </xf>
    <xf numFmtId="49" fontId="57" fillId="24" borderId="53" xfId="37" applyNumberFormat="1" applyFont="1" applyFill="1" applyBorder="1" applyAlignment="1">
      <alignment horizontal="center" vertical="center" wrapText="1"/>
    </xf>
    <xf numFmtId="2" fontId="65" fillId="24" borderId="53" xfId="37" applyNumberFormat="1" applyFont="1" applyFill="1" applyBorder="1" applyAlignment="1">
      <alignment horizontal="center" vertical="center" wrapText="1"/>
    </xf>
    <xf numFmtId="168" fontId="57" fillId="24" borderId="53" xfId="37" applyNumberFormat="1" applyFont="1" applyFill="1" applyBorder="1" applyAlignment="1">
      <alignment horizontal="center" vertical="center"/>
    </xf>
    <xf numFmtId="2" fontId="65" fillId="24" borderId="10" xfId="0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/>
    </xf>
    <xf numFmtId="2" fontId="57" fillId="24" borderId="10" xfId="45" applyNumberFormat="1" applyFont="1" applyFill="1" applyBorder="1" applyAlignment="1">
      <alignment horizontal="center" vertical="center"/>
    </xf>
    <xf numFmtId="2" fontId="63" fillId="24" borderId="53" xfId="37" applyNumberFormat="1" applyFont="1" applyFill="1" applyBorder="1" applyAlignment="1">
      <alignment horizontal="center" vertical="center"/>
    </xf>
    <xf numFmtId="4" fontId="63" fillId="24" borderId="53" xfId="37" applyNumberFormat="1" applyFont="1" applyFill="1" applyBorder="1" applyAlignment="1">
      <alignment horizontal="center" vertical="center"/>
    </xf>
    <xf numFmtId="0" fontId="63" fillId="24" borderId="55" xfId="37" applyFont="1" applyFill="1" applyBorder="1" applyAlignment="1">
      <alignment horizontal="center" vertical="center" wrapText="1"/>
    </xf>
    <xf numFmtId="2" fontId="63" fillId="24" borderId="53" xfId="37" applyNumberFormat="1" applyFont="1" applyFill="1" applyBorder="1" applyAlignment="1">
      <alignment horizontal="center" vertical="center" wrapText="1"/>
    </xf>
    <xf numFmtId="0" fontId="57" fillId="24" borderId="53" xfId="37" applyFont="1" applyFill="1" applyBorder="1" applyAlignment="1">
      <alignment horizontal="center" vertical="center" wrapText="1"/>
    </xf>
    <xf numFmtId="2" fontId="57" fillId="24" borderId="10" xfId="37" applyNumberFormat="1" applyFont="1" applyFill="1" applyBorder="1" applyAlignment="1">
      <alignment horizontal="center" vertical="center"/>
    </xf>
    <xf numFmtId="2" fontId="63" fillId="24" borderId="10" xfId="0" applyNumberFormat="1" applyFont="1" applyFill="1" applyBorder="1" applyAlignment="1">
      <alignment horizontal="center" vertical="center"/>
    </xf>
    <xf numFmtId="0" fontId="65" fillId="24" borderId="55" xfId="37" applyFont="1" applyFill="1" applyBorder="1" applyAlignment="1">
      <alignment horizontal="center" vertical="center" wrapText="1"/>
    </xf>
    <xf numFmtId="169" fontId="65" fillId="24" borderId="53" xfId="37" applyNumberFormat="1" applyFont="1" applyFill="1" applyBorder="1" applyAlignment="1">
      <alignment horizontal="center" vertical="center" wrapText="1"/>
    </xf>
    <xf numFmtId="49" fontId="57" fillId="24" borderId="53" xfId="55" applyNumberFormat="1" applyFont="1" applyFill="1" applyBorder="1" applyAlignment="1">
      <alignment horizontal="center" vertical="center"/>
    </xf>
    <xf numFmtId="49" fontId="71" fillId="24" borderId="10" xfId="1499" applyNumberFormat="1" applyFont="1" applyFill="1" applyBorder="1" applyAlignment="1">
      <alignment horizontal="center" vertical="center" wrapText="1"/>
    </xf>
    <xf numFmtId="49" fontId="68" fillId="24" borderId="10" xfId="1499" applyNumberFormat="1" applyFont="1" applyFill="1" applyBorder="1" applyAlignment="1">
      <alignment horizontal="center" vertical="center" wrapText="1"/>
    </xf>
    <xf numFmtId="49" fontId="71" fillId="24" borderId="10" xfId="55" applyNumberFormat="1" applyFont="1" applyFill="1" applyBorder="1" applyAlignment="1">
      <alignment horizontal="center" vertical="center"/>
    </xf>
    <xf numFmtId="49" fontId="68" fillId="24" borderId="10" xfId="55" applyNumberFormat="1" applyFont="1" applyFill="1" applyBorder="1" applyAlignment="1">
      <alignment horizontal="center" vertical="center"/>
    </xf>
    <xf numFmtId="49" fontId="69" fillId="24" borderId="53" xfId="55" applyNumberFormat="1" applyFont="1" applyFill="1" applyBorder="1" applyAlignment="1">
      <alignment horizontal="center" vertical="center"/>
    </xf>
    <xf numFmtId="49" fontId="69" fillId="24" borderId="54" xfId="37" applyNumberFormat="1" applyFont="1" applyFill="1" applyBorder="1" applyAlignment="1">
      <alignment horizontal="center" vertical="center" wrapText="1"/>
    </xf>
    <xf numFmtId="49" fontId="69" fillId="24" borderId="14" xfId="55" applyNumberFormat="1" applyFont="1" applyFill="1" applyBorder="1" applyAlignment="1">
      <alignment horizontal="center" vertical="center" wrapText="1"/>
    </xf>
    <xf numFmtId="49" fontId="69" fillId="24" borderId="13" xfId="55" applyNumberFormat="1" applyFont="1" applyFill="1" applyBorder="1" applyAlignment="1">
      <alignment horizontal="center" vertical="center"/>
    </xf>
    <xf numFmtId="49" fontId="69" fillId="24" borderId="54" xfId="55" applyNumberFormat="1" applyFont="1" applyFill="1" applyBorder="1" applyAlignment="1">
      <alignment horizontal="center" vertical="center" wrapText="1"/>
    </xf>
    <xf numFmtId="0" fontId="68" fillId="24" borderId="53" xfId="37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63" fillId="24" borderId="0" xfId="55" applyFont="1" applyFill="1" applyAlignment="1">
      <alignment horizontal="center" vertical="center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3" fillId="24" borderId="0" xfId="0" applyFont="1" applyFill="1" applyAlignment="1">
      <alignment horizontal="center"/>
    </xf>
    <xf numFmtId="0" fontId="63" fillId="24" borderId="0" xfId="280" applyFont="1" applyFill="1" applyAlignment="1">
      <alignment horizontal="left" vertical="center" wrapText="1"/>
    </xf>
    <xf numFmtId="0" fontId="63" fillId="24" borderId="21" xfId="37" applyFont="1" applyFill="1" applyBorder="1" applyAlignment="1">
      <alignment horizontal="center"/>
    </xf>
    <xf numFmtId="0" fontId="63" fillId="24" borderId="16" xfId="37" applyFont="1" applyFill="1" applyBorder="1" applyAlignment="1">
      <alignment horizontal="center" vertical="center" wrapText="1"/>
    </xf>
    <xf numFmtId="0" fontId="63" fillId="24" borderId="20" xfId="37" applyFont="1" applyFill="1" applyBorder="1" applyAlignment="1">
      <alignment horizontal="center" vertical="center" wrapText="1"/>
    </xf>
    <xf numFmtId="0" fontId="63" fillId="24" borderId="22" xfId="37" applyFont="1" applyFill="1" applyBorder="1" applyAlignment="1">
      <alignment horizontal="center" vertical="center" wrapText="1"/>
    </xf>
    <xf numFmtId="0" fontId="63" fillId="24" borderId="23" xfId="37" applyFont="1" applyFill="1" applyBorder="1" applyAlignment="1">
      <alignment horizontal="center" vertical="center" wrapText="1"/>
    </xf>
    <xf numFmtId="0" fontId="63" fillId="24" borderId="15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 vertical="center" wrapText="1"/>
    </xf>
    <xf numFmtId="0" fontId="63" fillId="24" borderId="12" xfId="37" applyFont="1" applyFill="1" applyBorder="1" applyAlignment="1">
      <alignment horizontal="center" vertical="center" wrapText="1"/>
    </xf>
    <xf numFmtId="0" fontId="63" fillId="24" borderId="18" xfId="37" applyFont="1" applyFill="1" applyBorder="1" applyAlignment="1">
      <alignment horizontal="center" vertical="center" wrapText="1"/>
    </xf>
    <xf numFmtId="2" fontId="68" fillId="24" borderId="10" xfId="37" applyNumberFormat="1" applyFont="1" applyFill="1" applyBorder="1" applyAlignment="1">
      <alignment horizontal="center" vertical="center"/>
    </xf>
    <xf numFmtId="2" fontId="68" fillId="24" borderId="48" xfId="37" applyNumberFormat="1" applyFont="1" applyFill="1" applyBorder="1" applyAlignment="1">
      <alignment horizontal="center" vertical="center"/>
    </xf>
    <xf numFmtId="168" fontId="63" fillId="24" borderId="10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</cellXfs>
  <cellStyles count="237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Excel Built-in Normal" xfId="2373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2196"/>
    <cellStyle name="Вывод" xfId="26" builtinId="21" customBuiltin="1"/>
    <cellStyle name="Вывод 2" xfId="86"/>
    <cellStyle name="Вывод 2 2" xfId="2197"/>
    <cellStyle name="Вычисление" xfId="27" builtinId="22" customBuiltin="1"/>
    <cellStyle name="Вычисление 2" xfId="87"/>
    <cellStyle name="Вычисление 2 2" xfId="2198"/>
    <cellStyle name="Гиперссылка" xfId="1499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2199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2023"/>
    <cellStyle name="Обычный 11 2 3" xfId="2200"/>
    <cellStyle name="Обычный 11 2 4" xfId="1328"/>
    <cellStyle name="Обычный 12" xfId="625"/>
    <cellStyle name="Обычный 12 2" xfId="48"/>
    <cellStyle name="Обычный 12 3" xfId="2021"/>
    <cellStyle name="Обычный 12 4" xfId="1326"/>
    <cellStyle name="Обычный 13" xfId="2194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2 5 2" xfId="2372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4 3" xfId="2374"/>
    <cellStyle name="Обычный 5" xfId="45"/>
    <cellStyle name="Обычный 6" xfId="47"/>
    <cellStyle name="Обычный 6 10" xfId="281"/>
    <cellStyle name="Обычный 6 10 2" xfId="1678"/>
    <cellStyle name="Обычный 6 10 3" xfId="983"/>
    <cellStyle name="Обычный 6 11" xfId="452"/>
    <cellStyle name="Обычный 6 11 2" xfId="1849"/>
    <cellStyle name="Обычный 6 11 3" xfId="1154"/>
    <cellStyle name="Обычный 6 12" xfId="634"/>
    <cellStyle name="Обычный 6 12 2" xfId="2024"/>
    <cellStyle name="Обычный 6 12 3" xfId="1329"/>
    <cellStyle name="Обычный 6 13" xfId="1500"/>
    <cellStyle name="Обычный 6 14" xfId="2201"/>
    <cellStyle name="Обычный 6 15" xfId="805"/>
    <cellStyle name="Обычный 6 2" xfId="53"/>
    <cellStyle name="Обычный 6 2 10" xfId="111"/>
    <cellStyle name="Обычный 6 2 10 2" xfId="1510"/>
    <cellStyle name="Обычный 6 2 10 3" xfId="815"/>
    <cellStyle name="Обычный 6 2 11" xfId="284"/>
    <cellStyle name="Обычный 6 2 11 2" xfId="1681"/>
    <cellStyle name="Обычный 6 2 11 3" xfId="986"/>
    <cellStyle name="Обычный 6 2 12" xfId="455"/>
    <cellStyle name="Обычный 6 2 12 2" xfId="1852"/>
    <cellStyle name="Обычный 6 2 12 3" xfId="1157"/>
    <cellStyle name="Обычный 6 2 13" xfId="635"/>
    <cellStyle name="Обычный 6 2 13 2" xfId="2025"/>
    <cellStyle name="Обычный 6 2 13 3" xfId="1330"/>
    <cellStyle name="Обычный 6 2 14" xfId="1503"/>
    <cellStyle name="Обычный 6 2 15" xfId="2202"/>
    <cellStyle name="Обычный 6 2 16" xfId="808"/>
    <cellStyle name="Обычный 6 2 2" xfId="54"/>
    <cellStyle name="Обычный 6 2 2 10" xfId="285"/>
    <cellStyle name="Обычный 6 2 2 10 2" xfId="1682"/>
    <cellStyle name="Обычный 6 2 2 10 3" xfId="987"/>
    <cellStyle name="Обычный 6 2 2 11" xfId="456"/>
    <cellStyle name="Обычный 6 2 2 11 2" xfId="1853"/>
    <cellStyle name="Обычный 6 2 2 11 3" xfId="1158"/>
    <cellStyle name="Обычный 6 2 2 12" xfId="636"/>
    <cellStyle name="Обычный 6 2 2 12 2" xfId="2026"/>
    <cellStyle name="Обычный 6 2 2 12 3" xfId="1331"/>
    <cellStyle name="Обычный 6 2 2 13" xfId="1504"/>
    <cellStyle name="Обычный 6 2 2 14" xfId="2203"/>
    <cellStyle name="Обычный 6 2 2 15" xfId="809"/>
    <cellStyle name="Обычный 6 2 2 2" xfId="118"/>
    <cellStyle name="Обычный 6 2 2 2 10" xfId="2204"/>
    <cellStyle name="Обычный 6 2 2 2 11" xfId="821"/>
    <cellStyle name="Обычный 6 2 2 2 2" xfId="135"/>
    <cellStyle name="Обычный 6 2 2 2 2 10" xfId="838"/>
    <cellStyle name="Обычный 6 2 2 2 2 2" xfId="139"/>
    <cellStyle name="Обычный 6 2 2 2 2 2 2" xfId="140"/>
    <cellStyle name="Обычный 6 2 2 2 2 2 2 2" xfId="312"/>
    <cellStyle name="Обычный 6 2 2 2 2 2 2 2 2" xfId="1709"/>
    <cellStyle name="Обычный 6 2 2 2 2 2 2 2 3" xfId="1014"/>
    <cellStyle name="Обычный 6 2 2 2 2 2 2 3" xfId="483"/>
    <cellStyle name="Обычный 6 2 2 2 2 2 2 3 2" xfId="1880"/>
    <cellStyle name="Обычный 6 2 2 2 2 2 2 3 3" xfId="1185"/>
    <cellStyle name="Обычный 6 2 2 2 2 2 2 4" xfId="640"/>
    <cellStyle name="Обычный 6 2 2 2 2 2 2 4 2" xfId="2030"/>
    <cellStyle name="Обычный 6 2 2 2 2 2 2 4 3" xfId="1335"/>
    <cellStyle name="Обычный 6 2 2 2 2 2 2 5" xfId="1538"/>
    <cellStyle name="Обычный 6 2 2 2 2 2 2 6" xfId="2207"/>
    <cellStyle name="Обычный 6 2 2 2 2 2 2 7" xfId="843"/>
    <cellStyle name="Обычный 6 2 2 2 2 2 3" xfId="141"/>
    <cellStyle name="Обычный 6 2 2 2 2 2 3 2" xfId="313"/>
    <cellStyle name="Обычный 6 2 2 2 2 2 3 2 2" xfId="1710"/>
    <cellStyle name="Обычный 6 2 2 2 2 2 3 2 3" xfId="1015"/>
    <cellStyle name="Обычный 6 2 2 2 2 2 3 3" xfId="484"/>
    <cellStyle name="Обычный 6 2 2 2 2 2 3 3 2" xfId="1881"/>
    <cellStyle name="Обычный 6 2 2 2 2 2 3 3 3" xfId="1186"/>
    <cellStyle name="Обычный 6 2 2 2 2 2 3 4" xfId="641"/>
    <cellStyle name="Обычный 6 2 2 2 2 2 3 4 2" xfId="2031"/>
    <cellStyle name="Обычный 6 2 2 2 2 2 3 4 3" xfId="1336"/>
    <cellStyle name="Обычный 6 2 2 2 2 2 3 5" xfId="1539"/>
    <cellStyle name="Обычный 6 2 2 2 2 2 3 6" xfId="2208"/>
    <cellStyle name="Обычный 6 2 2 2 2 2 3 7" xfId="844"/>
    <cellStyle name="Обычный 6 2 2 2 2 2 4" xfId="311"/>
    <cellStyle name="Обычный 6 2 2 2 2 2 4 2" xfId="1708"/>
    <cellStyle name="Обычный 6 2 2 2 2 2 4 3" xfId="1013"/>
    <cellStyle name="Обычный 6 2 2 2 2 2 5" xfId="482"/>
    <cellStyle name="Обычный 6 2 2 2 2 2 5 2" xfId="1879"/>
    <cellStyle name="Обычный 6 2 2 2 2 2 5 3" xfId="1184"/>
    <cellStyle name="Обычный 6 2 2 2 2 2 6" xfId="639"/>
    <cellStyle name="Обычный 6 2 2 2 2 2 6 2" xfId="2029"/>
    <cellStyle name="Обычный 6 2 2 2 2 2 6 3" xfId="1334"/>
    <cellStyle name="Обычный 6 2 2 2 2 2 7" xfId="1537"/>
    <cellStyle name="Обычный 6 2 2 2 2 2 8" xfId="2206"/>
    <cellStyle name="Обычный 6 2 2 2 2 2 9" xfId="842"/>
    <cellStyle name="Обычный 6 2 2 2 2 3" xfId="142"/>
    <cellStyle name="Обычный 6 2 2 2 2 3 2" xfId="314"/>
    <cellStyle name="Обычный 6 2 2 2 2 3 2 2" xfId="1711"/>
    <cellStyle name="Обычный 6 2 2 2 2 3 2 3" xfId="1016"/>
    <cellStyle name="Обычный 6 2 2 2 2 3 3" xfId="485"/>
    <cellStyle name="Обычный 6 2 2 2 2 3 3 2" xfId="1882"/>
    <cellStyle name="Обычный 6 2 2 2 2 3 3 3" xfId="1187"/>
    <cellStyle name="Обычный 6 2 2 2 2 3 4" xfId="642"/>
    <cellStyle name="Обычный 6 2 2 2 2 3 4 2" xfId="2032"/>
    <cellStyle name="Обычный 6 2 2 2 2 3 4 3" xfId="1337"/>
    <cellStyle name="Обычный 6 2 2 2 2 3 5" xfId="1540"/>
    <cellStyle name="Обычный 6 2 2 2 2 3 6" xfId="2209"/>
    <cellStyle name="Обычный 6 2 2 2 2 3 7" xfId="845"/>
    <cellStyle name="Обычный 6 2 2 2 2 4" xfId="143"/>
    <cellStyle name="Обычный 6 2 2 2 2 4 2" xfId="315"/>
    <cellStyle name="Обычный 6 2 2 2 2 4 2 2" xfId="1712"/>
    <cellStyle name="Обычный 6 2 2 2 2 4 2 3" xfId="1017"/>
    <cellStyle name="Обычный 6 2 2 2 2 4 3" xfId="486"/>
    <cellStyle name="Обычный 6 2 2 2 2 4 3 2" xfId="1883"/>
    <cellStyle name="Обычный 6 2 2 2 2 4 3 3" xfId="1188"/>
    <cellStyle name="Обычный 6 2 2 2 2 4 4" xfId="643"/>
    <cellStyle name="Обычный 6 2 2 2 2 4 4 2" xfId="2033"/>
    <cellStyle name="Обычный 6 2 2 2 2 4 4 3" xfId="1338"/>
    <cellStyle name="Обычный 6 2 2 2 2 4 5" xfId="1541"/>
    <cellStyle name="Обычный 6 2 2 2 2 4 6" xfId="2210"/>
    <cellStyle name="Обычный 6 2 2 2 2 4 7" xfId="846"/>
    <cellStyle name="Обычный 6 2 2 2 2 5" xfId="307"/>
    <cellStyle name="Обычный 6 2 2 2 2 5 2" xfId="1704"/>
    <cellStyle name="Обычный 6 2 2 2 2 5 3" xfId="1009"/>
    <cellStyle name="Обычный 6 2 2 2 2 6" xfId="478"/>
    <cellStyle name="Обычный 6 2 2 2 2 6 2" xfId="1875"/>
    <cellStyle name="Обычный 6 2 2 2 2 6 3" xfId="1180"/>
    <cellStyle name="Обычный 6 2 2 2 2 7" xfId="638"/>
    <cellStyle name="Обычный 6 2 2 2 2 7 2" xfId="2028"/>
    <cellStyle name="Обычный 6 2 2 2 2 7 3" xfId="1333"/>
    <cellStyle name="Обычный 6 2 2 2 2 8" xfId="1533"/>
    <cellStyle name="Обычный 6 2 2 2 2 9" xfId="2205"/>
    <cellStyle name="Обычный 6 2 2 2 3" xfId="137"/>
    <cellStyle name="Обычный 6 2 2 2 3 2" xfId="144"/>
    <cellStyle name="Обычный 6 2 2 2 3 2 2" xfId="316"/>
    <cellStyle name="Обычный 6 2 2 2 3 2 2 2" xfId="1713"/>
    <cellStyle name="Обычный 6 2 2 2 3 2 2 3" xfId="1018"/>
    <cellStyle name="Обычный 6 2 2 2 3 2 3" xfId="487"/>
    <cellStyle name="Обычный 6 2 2 2 3 2 3 2" xfId="1884"/>
    <cellStyle name="Обычный 6 2 2 2 3 2 3 3" xfId="1189"/>
    <cellStyle name="Обычный 6 2 2 2 3 2 4" xfId="645"/>
    <cellStyle name="Обычный 6 2 2 2 3 2 4 2" xfId="2035"/>
    <cellStyle name="Обычный 6 2 2 2 3 2 4 3" xfId="1340"/>
    <cellStyle name="Обычный 6 2 2 2 3 2 5" xfId="1542"/>
    <cellStyle name="Обычный 6 2 2 2 3 2 6" xfId="2212"/>
    <cellStyle name="Обычный 6 2 2 2 3 2 7" xfId="847"/>
    <cellStyle name="Обычный 6 2 2 2 3 3" xfId="145"/>
    <cellStyle name="Обычный 6 2 2 2 3 3 2" xfId="317"/>
    <cellStyle name="Обычный 6 2 2 2 3 3 2 2" xfId="1714"/>
    <cellStyle name="Обычный 6 2 2 2 3 3 2 3" xfId="1019"/>
    <cellStyle name="Обычный 6 2 2 2 3 3 3" xfId="488"/>
    <cellStyle name="Обычный 6 2 2 2 3 3 3 2" xfId="1885"/>
    <cellStyle name="Обычный 6 2 2 2 3 3 3 3" xfId="1190"/>
    <cellStyle name="Обычный 6 2 2 2 3 3 4" xfId="646"/>
    <cellStyle name="Обычный 6 2 2 2 3 3 4 2" xfId="2036"/>
    <cellStyle name="Обычный 6 2 2 2 3 3 4 3" xfId="1341"/>
    <cellStyle name="Обычный 6 2 2 2 3 3 5" xfId="1543"/>
    <cellStyle name="Обычный 6 2 2 2 3 3 6" xfId="2213"/>
    <cellStyle name="Обычный 6 2 2 2 3 3 7" xfId="848"/>
    <cellStyle name="Обычный 6 2 2 2 3 4" xfId="309"/>
    <cellStyle name="Обычный 6 2 2 2 3 4 2" xfId="1706"/>
    <cellStyle name="Обычный 6 2 2 2 3 4 3" xfId="1011"/>
    <cellStyle name="Обычный 6 2 2 2 3 5" xfId="480"/>
    <cellStyle name="Обычный 6 2 2 2 3 5 2" xfId="1877"/>
    <cellStyle name="Обычный 6 2 2 2 3 5 3" xfId="1182"/>
    <cellStyle name="Обычный 6 2 2 2 3 6" xfId="644"/>
    <cellStyle name="Обычный 6 2 2 2 3 6 2" xfId="2034"/>
    <cellStyle name="Обычный 6 2 2 2 3 6 3" xfId="1339"/>
    <cellStyle name="Обычный 6 2 2 2 3 7" xfId="1535"/>
    <cellStyle name="Обычный 6 2 2 2 3 8" xfId="2211"/>
    <cellStyle name="Обычный 6 2 2 2 3 9" xfId="840"/>
    <cellStyle name="Обычный 6 2 2 2 4" xfId="146"/>
    <cellStyle name="Обычный 6 2 2 2 4 2" xfId="318"/>
    <cellStyle name="Обычный 6 2 2 2 4 2 2" xfId="1715"/>
    <cellStyle name="Обычный 6 2 2 2 4 2 3" xfId="1020"/>
    <cellStyle name="Обычный 6 2 2 2 4 3" xfId="489"/>
    <cellStyle name="Обычный 6 2 2 2 4 3 2" xfId="1886"/>
    <cellStyle name="Обычный 6 2 2 2 4 3 3" xfId="1191"/>
    <cellStyle name="Обычный 6 2 2 2 4 4" xfId="647"/>
    <cellStyle name="Обычный 6 2 2 2 4 4 2" xfId="2037"/>
    <cellStyle name="Обычный 6 2 2 2 4 4 3" xfId="1342"/>
    <cellStyle name="Обычный 6 2 2 2 4 5" xfId="1544"/>
    <cellStyle name="Обычный 6 2 2 2 4 6" xfId="2214"/>
    <cellStyle name="Обычный 6 2 2 2 4 7" xfId="849"/>
    <cellStyle name="Обычный 6 2 2 2 5" xfId="147"/>
    <cellStyle name="Обычный 6 2 2 2 5 2" xfId="319"/>
    <cellStyle name="Обычный 6 2 2 2 5 2 2" xfId="1716"/>
    <cellStyle name="Обычный 6 2 2 2 5 2 3" xfId="1021"/>
    <cellStyle name="Обычный 6 2 2 2 5 3" xfId="490"/>
    <cellStyle name="Обычный 6 2 2 2 5 3 2" xfId="1887"/>
    <cellStyle name="Обычный 6 2 2 2 5 3 3" xfId="1192"/>
    <cellStyle name="Обычный 6 2 2 2 5 4" xfId="648"/>
    <cellStyle name="Обычный 6 2 2 2 5 4 2" xfId="2038"/>
    <cellStyle name="Обычный 6 2 2 2 5 4 3" xfId="1343"/>
    <cellStyle name="Обычный 6 2 2 2 5 5" xfId="1545"/>
    <cellStyle name="Обычный 6 2 2 2 5 6" xfId="2215"/>
    <cellStyle name="Обычный 6 2 2 2 5 7" xfId="850"/>
    <cellStyle name="Обычный 6 2 2 2 6" xfId="290"/>
    <cellStyle name="Обычный 6 2 2 2 6 2" xfId="1687"/>
    <cellStyle name="Обычный 6 2 2 2 6 3" xfId="992"/>
    <cellStyle name="Обычный 6 2 2 2 7" xfId="461"/>
    <cellStyle name="Обычный 6 2 2 2 7 2" xfId="1858"/>
    <cellStyle name="Обычный 6 2 2 2 7 3" xfId="1163"/>
    <cellStyle name="Обычный 6 2 2 2 8" xfId="637"/>
    <cellStyle name="Обычный 6 2 2 2 8 2" xfId="2027"/>
    <cellStyle name="Обычный 6 2 2 2 8 3" xfId="1332"/>
    <cellStyle name="Обычный 6 2 2 2 9" xfId="1516"/>
    <cellStyle name="Обычный 6 2 2 3" xfId="130"/>
    <cellStyle name="Обычный 6 2 2 3 10" xfId="833"/>
    <cellStyle name="Обычный 6 2 2 3 2" xfId="148"/>
    <cellStyle name="Обычный 6 2 2 3 2 2" xfId="149"/>
    <cellStyle name="Обычный 6 2 2 3 2 2 2" xfId="321"/>
    <cellStyle name="Обычный 6 2 2 3 2 2 2 2" xfId="1718"/>
    <cellStyle name="Обычный 6 2 2 3 2 2 2 3" xfId="1023"/>
    <cellStyle name="Обычный 6 2 2 3 2 2 3" xfId="492"/>
    <cellStyle name="Обычный 6 2 2 3 2 2 3 2" xfId="1889"/>
    <cellStyle name="Обычный 6 2 2 3 2 2 3 3" xfId="1194"/>
    <cellStyle name="Обычный 6 2 2 3 2 2 4" xfId="651"/>
    <cellStyle name="Обычный 6 2 2 3 2 2 4 2" xfId="2041"/>
    <cellStyle name="Обычный 6 2 2 3 2 2 4 3" xfId="1346"/>
    <cellStyle name="Обычный 6 2 2 3 2 2 5" xfId="1547"/>
    <cellStyle name="Обычный 6 2 2 3 2 2 6" xfId="2218"/>
    <cellStyle name="Обычный 6 2 2 3 2 2 7" xfId="852"/>
    <cellStyle name="Обычный 6 2 2 3 2 3" xfId="150"/>
    <cellStyle name="Обычный 6 2 2 3 2 3 2" xfId="322"/>
    <cellStyle name="Обычный 6 2 2 3 2 3 2 2" xfId="1719"/>
    <cellStyle name="Обычный 6 2 2 3 2 3 2 3" xfId="1024"/>
    <cellStyle name="Обычный 6 2 2 3 2 3 3" xfId="493"/>
    <cellStyle name="Обычный 6 2 2 3 2 3 3 2" xfId="1890"/>
    <cellStyle name="Обычный 6 2 2 3 2 3 3 3" xfId="1195"/>
    <cellStyle name="Обычный 6 2 2 3 2 3 4" xfId="652"/>
    <cellStyle name="Обычный 6 2 2 3 2 3 4 2" xfId="2042"/>
    <cellStyle name="Обычный 6 2 2 3 2 3 4 3" xfId="1347"/>
    <cellStyle name="Обычный 6 2 2 3 2 3 5" xfId="1548"/>
    <cellStyle name="Обычный 6 2 2 3 2 3 6" xfId="2219"/>
    <cellStyle name="Обычный 6 2 2 3 2 3 7" xfId="853"/>
    <cellStyle name="Обычный 6 2 2 3 2 4" xfId="320"/>
    <cellStyle name="Обычный 6 2 2 3 2 4 2" xfId="1717"/>
    <cellStyle name="Обычный 6 2 2 3 2 4 3" xfId="1022"/>
    <cellStyle name="Обычный 6 2 2 3 2 5" xfId="491"/>
    <cellStyle name="Обычный 6 2 2 3 2 5 2" xfId="1888"/>
    <cellStyle name="Обычный 6 2 2 3 2 5 3" xfId="1193"/>
    <cellStyle name="Обычный 6 2 2 3 2 6" xfId="650"/>
    <cellStyle name="Обычный 6 2 2 3 2 6 2" xfId="2040"/>
    <cellStyle name="Обычный 6 2 2 3 2 6 3" xfId="1345"/>
    <cellStyle name="Обычный 6 2 2 3 2 7" xfId="1546"/>
    <cellStyle name="Обычный 6 2 2 3 2 8" xfId="2217"/>
    <cellStyle name="Обычный 6 2 2 3 2 9" xfId="851"/>
    <cellStyle name="Обычный 6 2 2 3 3" xfId="151"/>
    <cellStyle name="Обычный 6 2 2 3 3 2" xfId="323"/>
    <cellStyle name="Обычный 6 2 2 3 3 2 2" xfId="1720"/>
    <cellStyle name="Обычный 6 2 2 3 3 2 3" xfId="1025"/>
    <cellStyle name="Обычный 6 2 2 3 3 3" xfId="494"/>
    <cellStyle name="Обычный 6 2 2 3 3 3 2" xfId="1891"/>
    <cellStyle name="Обычный 6 2 2 3 3 3 3" xfId="1196"/>
    <cellStyle name="Обычный 6 2 2 3 3 4" xfId="653"/>
    <cellStyle name="Обычный 6 2 2 3 3 4 2" xfId="2043"/>
    <cellStyle name="Обычный 6 2 2 3 3 4 3" xfId="1348"/>
    <cellStyle name="Обычный 6 2 2 3 3 5" xfId="1549"/>
    <cellStyle name="Обычный 6 2 2 3 3 6" xfId="2220"/>
    <cellStyle name="Обычный 6 2 2 3 3 7" xfId="854"/>
    <cellStyle name="Обычный 6 2 2 3 4" xfId="152"/>
    <cellStyle name="Обычный 6 2 2 3 4 2" xfId="324"/>
    <cellStyle name="Обычный 6 2 2 3 4 2 2" xfId="1721"/>
    <cellStyle name="Обычный 6 2 2 3 4 2 3" xfId="1026"/>
    <cellStyle name="Обычный 6 2 2 3 4 3" xfId="495"/>
    <cellStyle name="Обычный 6 2 2 3 4 3 2" xfId="1892"/>
    <cellStyle name="Обычный 6 2 2 3 4 3 3" xfId="1197"/>
    <cellStyle name="Обычный 6 2 2 3 4 4" xfId="654"/>
    <cellStyle name="Обычный 6 2 2 3 4 4 2" xfId="2044"/>
    <cellStyle name="Обычный 6 2 2 3 4 4 3" xfId="1349"/>
    <cellStyle name="Обычный 6 2 2 3 4 5" xfId="1550"/>
    <cellStyle name="Обычный 6 2 2 3 4 6" xfId="2221"/>
    <cellStyle name="Обычный 6 2 2 3 4 7" xfId="855"/>
    <cellStyle name="Обычный 6 2 2 3 5" xfId="302"/>
    <cellStyle name="Обычный 6 2 2 3 5 2" xfId="1699"/>
    <cellStyle name="Обычный 6 2 2 3 5 3" xfId="1004"/>
    <cellStyle name="Обычный 6 2 2 3 6" xfId="473"/>
    <cellStyle name="Обычный 6 2 2 3 6 2" xfId="1870"/>
    <cellStyle name="Обычный 6 2 2 3 6 3" xfId="1175"/>
    <cellStyle name="Обычный 6 2 2 3 7" xfId="649"/>
    <cellStyle name="Обычный 6 2 2 3 7 2" xfId="2039"/>
    <cellStyle name="Обычный 6 2 2 3 7 3" xfId="1344"/>
    <cellStyle name="Обычный 6 2 2 3 8" xfId="1528"/>
    <cellStyle name="Обычный 6 2 2 3 9" xfId="2216"/>
    <cellStyle name="Обычный 6 2 2 4" xfId="123"/>
    <cellStyle name="Обычный 6 2 2 4 10" xfId="826"/>
    <cellStyle name="Обычный 6 2 2 4 2" xfId="153"/>
    <cellStyle name="Обычный 6 2 2 4 2 2" xfId="154"/>
    <cellStyle name="Обычный 6 2 2 4 2 2 2" xfId="326"/>
    <cellStyle name="Обычный 6 2 2 4 2 2 2 2" xfId="1723"/>
    <cellStyle name="Обычный 6 2 2 4 2 2 2 3" xfId="1028"/>
    <cellStyle name="Обычный 6 2 2 4 2 2 3" xfId="497"/>
    <cellStyle name="Обычный 6 2 2 4 2 2 3 2" xfId="1894"/>
    <cellStyle name="Обычный 6 2 2 4 2 2 3 3" xfId="1199"/>
    <cellStyle name="Обычный 6 2 2 4 2 2 4" xfId="657"/>
    <cellStyle name="Обычный 6 2 2 4 2 2 4 2" xfId="2047"/>
    <cellStyle name="Обычный 6 2 2 4 2 2 4 3" xfId="1352"/>
    <cellStyle name="Обычный 6 2 2 4 2 2 5" xfId="1552"/>
    <cellStyle name="Обычный 6 2 2 4 2 2 6" xfId="2224"/>
    <cellStyle name="Обычный 6 2 2 4 2 2 7" xfId="857"/>
    <cellStyle name="Обычный 6 2 2 4 2 3" xfId="155"/>
    <cellStyle name="Обычный 6 2 2 4 2 3 2" xfId="327"/>
    <cellStyle name="Обычный 6 2 2 4 2 3 2 2" xfId="1724"/>
    <cellStyle name="Обычный 6 2 2 4 2 3 2 3" xfId="1029"/>
    <cellStyle name="Обычный 6 2 2 4 2 3 3" xfId="498"/>
    <cellStyle name="Обычный 6 2 2 4 2 3 3 2" xfId="1895"/>
    <cellStyle name="Обычный 6 2 2 4 2 3 3 3" xfId="1200"/>
    <cellStyle name="Обычный 6 2 2 4 2 3 4" xfId="658"/>
    <cellStyle name="Обычный 6 2 2 4 2 3 4 2" xfId="2048"/>
    <cellStyle name="Обычный 6 2 2 4 2 3 4 3" xfId="1353"/>
    <cellStyle name="Обычный 6 2 2 4 2 3 5" xfId="1553"/>
    <cellStyle name="Обычный 6 2 2 4 2 3 6" xfId="2225"/>
    <cellStyle name="Обычный 6 2 2 4 2 3 7" xfId="858"/>
    <cellStyle name="Обычный 6 2 2 4 2 4" xfId="325"/>
    <cellStyle name="Обычный 6 2 2 4 2 4 2" xfId="1722"/>
    <cellStyle name="Обычный 6 2 2 4 2 4 3" xfId="1027"/>
    <cellStyle name="Обычный 6 2 2 4 2 5" xfId="496"/>
    <cellStyle name="Обычный 6 2 2 4 2 5 2" xfId="1893"/>
    <cellStyle name="Обычный 6 2 2 4 2 5 3" xfId="1198"/>
    <cellStyle name="Обычный 6 2 2 4 2 6" xfId="656"/>
    <cellStyle name="Обычный 6 2 2 4 2 6 2" xfId="2046"/>
    <cellStyle name="Обычный 6 2 2 4 2 6 3" xfId="1351"/>
    <cellStyle name="Обычный 6 2 2 4 2 7" xfId="1551"/>
    <cellStyle name="Обычный 6 2 2 4 2 8" xfId="2223"/>
    <cellStyle name="Обычный 6 2 2 4 2 9" xfId="856"/>
    <cellStyle name="Обычный 6 2 2 4 3" xfId="156"/>
    <cellStyle name="Обычный 6 2 2 4 3 2" xfId="328"/>
    <cellStyle name="Обычный 6 2 2 4 3 2 2" xfId="1725"/>
    <cellStyle name="Обычный 6 2 2 4 3 2 3" xfId="1030"/>
    <cellStyle name="Обычный 6 2 2 4 3 3" xfId="499"/>
    <cellStyle name="Обычный 6 2 2 4 3 3 2" xfId="1896"/>
    <cellStyle name="Обычный 6 2 2 4 3 3 3" xfId="1201"/>
    <cellStyle name="Обычный 6 2 2 4 3 4" xfId="659"/>
    <cellStyle name="Обычный 6 2 2 4 3 4 2" xfId="2049"/>
    <cellStyle name="Обычный 6 2 2 4 3 4 3" xfId="1354"/>
    <cellStyle name="Обычный 6 2 2 4 3 5" xfId="1554"/>
    <cellStyle name="Обычный 6 2 2 4 3 6" xfId="2226"/>
    <cellStyle name="Обычный 6 2 2 4 3 7" xfId="859"/>
    <cellStyle name="Обычный 6 2 2 4 4" xfId="157"/>
    <cellStyle name="Обычный 6 2 2 4 4 2" xfId="329"/>
    <cellStyle name="Обычный 6 2 2 4 4 2 2" xfId="1726"/>
    <cellStyle name="Обычный 6 2 2 4 4 2 3" xfId="1031"/>
    <cellStyle name="Обычный 6 2 2 4 4 3" xfId="500"/>
    <cellStyle name="Обычный 6 2 2 4 4 3 2" xfId="1897"/>
    <cellStyle name="Обычный 6 2 2 4 4 3 3" xfId="1202"/>
    <cellStyle name="Обычный 6 2 2 4 4 4" xfId="660"/>
    <cellStyle name="Обычный 6 2 2 4 4 4 2" xfId="2050"/>
    <cellStyle name="Обычный 6 2 2 4 4 4 3" xfId="1355"/>
    <cellStyle name="Обычный 6 2 2 4 4 5" xfId="1555"/>
    <cellStyle name="Обычный 6 2 2 4 4 6" xfId="2227"/>
    <cellStyle name="Обычный 6 2 2 4 4 7" xfId="860"/>
    <cellStyle name="Обычный 6 2 2 4 5" xfId="295"/>
    <cellStyle name="Обычный 6 2 2 4 5 2" xfId="1692"/>
    <cellStyle name="Обычный 6 2 2 4 5 3" xfId="997"/>
    <cellStyle name="Обычный 6 2 2 4 6" xfId="466"/>
    <cellStyle name="Обычный 6 2 2 4 6 2" xfId="1863"/>
    <cellStyle name="Обычный 6 2 2 4 6 3" xfId="1168"/>
    <cellStyle name="Обычный 6 2 2 4 7" xfId="655"/>
    <cellStyle name="Обычный 6 2 2 4 7 2" xfId="2045"/>
    <cellStyle name="Обычный 6 2 2 4 7 3" xfId="1350"/>
    <cellStyle name="Обычный 6 2 2 4 8" xfId="1521"/>
    <cellStyle name="Обычный 6 2 2 4 9" xfId="2222"/>
    <cellStyle name="Обычный 6 2 2 5" xfId="158"/>
    <cellStyle name="Обычный 6 2 2 5 2" xfId="159"/>
    <cellStyle name="Обычный 6 2 2 5 2 2" xfId="331"/>
    <cellStyle name="Обычный 6 2 2 5 2 2 2" xfId="1728"/>
    <cellStyle name="Обычный 6 2 2 5 2 2 3" xfId="1033"/>
    <cellStyle name="Обычный 6 2 2 5 2 3" xfId="502"/>
    <cellStyle name="Обычный 6 2 2 5 2 3 2" xfId="1899"/>
    <cellStyle name="Обычный 6 2 2 5 2 3 3" xfId="1204"/>
    <cellStyle name="Обычный 6 2 2 5 2 4" xfId="662"/>
    <cellStyle name="Обычный 6 2 2 5 2 4 2" xfId="2052"/>
    <cellStyle name="Обычный 6 2 2 5 2 4 3" xfId="1357"/>
    <cellStyle name="Обычный 6 2 2 5 2 5" xfId="1557"/>
    <cellStyle name="Обычный 6 2 2 5 2 6" xfId="2229"/>
    <cellStyle name="Обычный 6 2 2 5 2 7" xfId="862"/>
    <cellStyle name="Обычный 6 2 2 5 3" xfId="160"/>
    <cellStyle name="Обычный 6 2 2 5 3 2" xfId="332"/>
    <cellStyle name="Обычный 6 2 2 5 3 2 2" xfId="1729"/>
    <cellStyle name="Обычный 6 2 2 5 3 2 3" xfId="1034"/>
    <cellStyle name="Обычный 6 2 2 5 3 3" xfId="503"/>
    <cellStyle name="Обычный 6 2 2 5 3 3 2" xfId="1900"/>
    <cellStyle name="Обычный 6 2 2 5 3 3 3" xfId="1205"/>
    <cellStyle name="Обычный 6 2 2 5 3 4" xfId="663"/>
    <cellStyle name="Обычный 6 2 2 5 3 4 2" xfId="2053"/>
    <cellStyle name="Обычный 6 2 2 5 3 4 3" xfId="1358"/>
    <cellStyle name="Обычный 6 2 2 5 3 5" xfId="1558"/>
    <cellStyle name="Обычный 6 2 2 5 3 6" xfId="2230"/>
    <cellStyle name="Обычный 6 2 2 5 3 7" xfId="863"/>
    <cellStyle name="Обычный 6 2 2 5 4" xfId="330"/>
    <cellStyle name="Обычный 6 2 2 5 4 2" xfId="1727"/>
    <cellStyle name="Обычный 6 2 2 5 4 3" xfId="1032"/>
    <cellStyle name="Обычный 6 2 2 5 5" xfId="501"/>
    <cellStyle name="Обычный 6 2 2 5 5 2" xfId="1898"/>
    <cellStyle name="Обычный 6 2 2 5 5 3" xfId="1203"/>
    <cellStyle name="Обычный 6 2 2 5 6" xfId="661"/>
    <cellStyle name="Обычный 6 2 2 5 6 2" xfId="2051"/>
    <cellStyle name="Обычный 6 2 2 5 6 3" xfId="1356"/>
    <cellStyle name="Обычный 6 2 2 5 7" xfId="1556"/>
    <cellStyle name="Обычный 6 2 2 5 8" xfId="2228"/>
    <cellStyle name="Обычный 6 2 2 5 9" xfId="861"/>
    <cellStyle name="Обычный 6 2 2 6" xfId="161"/>
    <cellStyle name="Обычный 6 2 2 6 2" xfId="333"/>
    <cellStyle name="Обычный 6 2 2 6 2 2" xfId="1730"/>
    <cellStyle name="Обычный 6 2 2 6 2 3" xfId="1035"/>
    <cellStyle name="Обычный 6 2 2 6 3" xfId="504"/>
    <cellStyle name="Обычный 6 2 2 6 3 2" xfId="1901"/>
    <cellStyle name="Обычный 6 2 2 6 3 3" xfId="1206"/>
    <cellStyle name="Обычный 6 2 2 6 4" xfId="664"/>
    <cellStyle name="Обычный 6 2 2 6 4 2" xfId="2054"/>
    <cellStyle name="Обычный 6 2 2 6 4 3" xfId="1359"/>
    <cellStyle name="Обычный 6 2 2 6 5" xfId="1559"/>
    <cellStyle name="Обычный 6 2 2 6 6" xfId="2231"/>
    <cellStyle name="Обычный 6 2 2 6 7" xfId="864"/>
    <cellStyle name="Обычный 6 2 2 7" xfId="162"/>
    <cellStyle name="Обычный 6 2 2 7 2" xfId="334"/>
    <cellStyle name="Обычный 6 2 2 7 2 2" xfId="1731"/>
    <cellStyle name="Обычный 6 2 2 7 2 3" xfId="1036"/>
    <cellStyle name="Обычный 6 2 2 7 3" xfId="505"/>
    <cellStyle name="Обычный 6 2 2 7 3 2" xfId="1902"/>
    <cellStyle name="Обычный 6 2 2 7 3 3" xfId="1207"/>
    <cellStyle name="Обычный 6 2 2 7 4" xfId="665"/>
    <cellStyle name="Обычный 6 2 2 7 4 2" xfId="2055"/>
    <cellStyle name="Обычный 6 2 2 7 4 3" xfId="1360"/>
    <cellStyle name="Обычный 6 2 2 7 5" xfId="1560"/>
    <cellStyle name="Обычный 6 2 2 7 6" xfId="2232"/>
    <cellStyle name="Обычный 6 2 2 7 7" xfId="865"/>
    <cellStyle name="Обычный 6 2 2 8" xfId="163"/>
    <cellStyle name="Обычный 6 2 2 8 2" xfId="335"/>
    <cellStyle name="Обычный 6 2 2 8 2 2" xfId="1732"/>
    <cellStyle name="Обычный 6 2 2 8 2 3" xfId="1037"/>
    <cellStyle name="Обычный 6 2 2 8 3" xfId="506"/>
    <cellStyle name="Обычный 6 2 2 8 3 2" xfId="1903"/>
    <cellStyle name="Обычный 6 2 2 8 3 3" xfId="1208"/>
    <cellStyle name="Обычный 6 2 2 8 4" xfId="666"/>
    <cellStyle name="Обычный 6 2 2 8 4 2" xfId="2056"/>
    <cellStyle name="Обычный 6 2 2 8 4 3" xfId="1361"/>
    <cellStyle name="Обычный 6 2 2 8 5" xfId="1561"/>
    <cellStyle name="Обычный 6 2 2 8 6" xfId="2233"/>
    <cellStyle name="Обычный 6 2 2 8 7" xfId="866"/>
    <cellStyle name="Обычный 6 2 2 9" xfId="112"/>
    <cellStyle name="Обычный 6 2 2 9 2" xfId="1511"/>
    <cellStyle name="Обычный 6 2 2 9 3" xfId="816"/>
    <cellStyle name="Обычный 6 2 3" xfId="102"/>
    <cellStyle name="Обычный 6 2 3 10" xfId="287"/>
    <cellStyle name="Обычный 6 2 3 10 2" xfId="1684"/>
    <cellStyle name="Обычный 6 2 3 10 3" xfId="989"/>
    <cellStyle name="Обычный 6 2 3 11" xfId="458"/>
    <cellStyle name="Обычный 6 2 3 11 2" xfId="1855"/>
    <cellStyle name="Обычный 6 2 3 11 3" xfId="1160"/>
    <cellStyle name="Обычный 6 2 3 12" xfId="629"/>
    <cellStyle name="Обычный 6 2 3 12 2" xfId="2022"/>
    <cellStyle name="Обычный 6 2 3 12 3" xfId="1327"/>
    <cellStyle name="Обычный 6 2 3 13" xfId="1506"/>
    <cellStyle name="Обычный 6 2 3 14" xfId="2195"/>
    <cellStyle name="Обычный 6 2 3 15" xfId="811"/>
    <cellStyle name="Обычный 6 2 3 2" xfId="117"/>
    <cellStyle name="Обычный 6 2 3 2 10" xfId="2234"/>
    <cellStyle name="Обычный 6 2 3 2 11" xfId="820"/>
    <cellStyle name="Обычный 6 2 3 2 2" xfId="134"/>
    <cellStyle name="Обычный 6 2 3 2 2 10" xfId="837"/>
    <cellStyle name="Обычный 6 2 3 2 2 2" xfId="164"/>
    <cellStyle name="Обычный 6 2 3 2 2 2 2" xfId="165"/>
    <cellStyle name="Обычный 6 2 3 2 2 2 2 2" xfId="337"/>
    <cellStyle name="Обычный 6 2 3 2 2 2 2 2 2" xfId="1734"/>
    <cellStyle name="Обычный 6 2 3 2 2 2 2 2 3" xfId="1039"/>
    <cellStyle name="Обычный 6 2 3 2 2 2 2 3" xfId="508"/>
    <cellStyle name="Обычный 6 2 3 2 2 2 2 3 2" xfId="1905"/>
    <cellStyle name="Обычный 6 2 3 2 2 2 2 3 3" xfId="1210"/>
    <cellStyle name="Обычный 6 2 3 2 2 2 2 4" xfId="670"/>
    <cellStyle name="Обычный 6 2 3 2 2 2 2 4 2" xfId="2060"/>
    <cellStyle name="Обычный 6 2 3 2 2 2 2 4 3" xfId="1365"/>
    <cellStyle name="Обычный 6 2 3 2 2 2 2 5" xfId="1563"/>
    <cellStyle name="Обычный 6 2 3 2 2 2 2 6" xfId="2237"/>
    <cellStyle name="Обычный 6 2 3 2 2 2 2 7" xfId="868"/>
    <cellStyle name="Обычный 6 2 3 2 2 2 3" xfId="166"/>
    <cellStyle name="Обычный 6 2 3 2 2 2 3 2" xfId="338"/>
    <cellStyle name="Обычный 6 2 3 2 2 2 3 2 2" xfId="1735"/>
    <cellStyle name="Обычный 6 2 3 2 2 2 3 2 3" xfId="1040"/>
    <cellStyle name="Обычный 6 2 3 2 2 2 3 3" xfId="509"/>
    <cellStyle name="Обычный 6 2 3 2 2 2 3 3 2" xfId="1906"/>
    <cellStyle name="Обычный 6 2 3 2 2 2 3 3 3" xfId="1211"/>
    <cellStyle name="Обычный 6 2 3 2 2 2 3 4" xfId="671"/>
    <cellStyle name="Обычный 6 2 3 2 2 2 3 4 2" xfId="2061"/>
    <cellStyle name="Обычный 6 2 3 2 2 2 3 4 3" xfId="1366"/>
    <cellStyle name="Обычный 6 2 3 2 2 2 3 5" xfId="1564"/>
    <cellStyle name="Обычный 6 2 3 2 2 2 3 6" xfId="2238"/>
    <cellStyle name="Обычный 6 2 3 2 2 2 3 7" xfId="869"/>
    <cellStyle name="Обычный 6 2 3 2 2 2 4" xfId="336"/>
    <cellStyle name="Обычный 6 2 3 2 2 2 4 2" xfId="1733"/>
    <cellStyle name="Обычный 6 2 3 2 2 2 4 3" xfId="1038"/>
    <cellStyle name="Обычный 6 2 3 2 2 2 5" xfId="507"/>
    <cellStyle name="Обычный 6 2 3 2 2 2 5 2" xfId="1904"/>
    <cellStyle name="Обычный 6 2 3 2 2 2 5 3" xfId="1209"/>
    <cellStyle name="Обычный 6 2 3 2 2 2 6" xfId="669"/>
    <cellStyle name="Обычный 6 2 3 2 2 2 6 2" xfId="2059"/>
    <cellStyle name="Обычный 6 2 3 2 2 2 6 3" xfId="1364"/>
    <cellStyle name="Обычный 6 2 3 2 2 2 7" xfId="1562"/>
    <cellStyle name="Обычный 6 2 3 2 2 2 8" xfId="2236"/>
    <cellStyle name="Обычный 6 2 3 2 2 2 9" xfId="867"/>
    <cellStyle name="Обычный 6 2 3 2 2 3" xfId="167"/>
    <cellStyle name="Обычный 6 2 3 2 2 3 2" xfId="339"/>
    <cellStyle name="Обычный 6 2 3 2 2 3 2 2" xfId="1736"/>
    <cellStyle name="Обычный 6 2 3 2 2 3 2 3" xfId="1041"/>
    <cellStyle name="Обычный 6 2 3 2 2 3 3" xfId="510"/>
    <cellStyle name="Обычный 6 2 3 2 2 3 3 2" xfId="1907"/>
    <cellStyle name="Обычный 6 2 3 2 2 3 3 3" xfId="1212"/>
    <cellStyle name="Обычный 6 2 3 2 2 3 4" xfId="672"/>
    <cellStyle name="Обычный 6 2 3 2 2 3 4 2" xfId="2062"/>
    <cellStyle name="Обычный 6 2 3 2 2 3 4 3" xfId="1367"/>
    <cellStyle name="Обычный 6 2 3 2 2 3 5" xfId="1565"/>
    <cellStyle name="Обычный 6 2 3 2 2 3 6" xfId="2239"/>
    <cellStyle name="Обычный 6 2 3 2 2 3 7" xfId="870"/>
    <cellStyle name="Обычный 6 2 3 2 2 4" xfId="168"/>
    <cellStyle name="Обычный 6 2 3 2 2 4 2" xfId="340"/>
    <cellStyle name="Обычный 6 2 3 2 2 4 2 2" xfId="1737"/>
    <cellStyle name="Обычный 6 2 3 2 2 4 2 3" xfId="1042"/>
    <cellStyle name="Обычный 6 2 3 2 2 4 3" xfId="511"/>
    <cellStyle name="Обычный 6 2 3 2 2 4 3 2" xfId="1908"/>
    <cellStyle name="Обычный 6 2 3 2 2 4 3 3" xfId="1213"/>
    <cellStyle name="Обычный 6 2 3 2 2 4 4" xfId="673"/>
    <cellStyle name="Обычный 6 2 3 2 2 4 4 2" xfId="2063"/>
    <cellStyle name="Обычный 6 2 3 2 2 4 4 3" xfId="1368"/>
    <cellStyle name="Обычный 6 2 3 2 2 4 5" xfId="1566"/>
    <cellStyle name="Обычный 6 2 3 2 2 4 6" xfId="2240"/>
    <cellStyle name="Обычный 6 2 3 2 2 4 7" xfId="871"/>
    <cellStyle name="Обычный 6 2 3 2 2 5" xfId="306"/>
    <cellStyle name="Обычный 6 2 3 2 2 5 2" xfId="1703"/>
    <cellStyle name="Обычный 6 2 3 2 2 5 3" xfId="1008"/>
    <cellStyle name="Обычный 6 2 3 2 2 6" xfId="477"/>
    <cellStyle name="Обычный 6 2 3 2 2 6 2" xfId="1874"/>
    <cellStyle name="Обычный 6 2 3 2 2 6 3" xfId="1179"/>
    <cellStyle name="Обычный 6 2 3 2 2 7" xfId="668"/>
    <cellStyle name="Обычный 6 2 3 2 2 7 2" xfId="2058"/>
    <cellStyle name="Обычный 6 2 3 2 2 7 3" xfId="1363"/>
    <cellStyle name="Обычный 6 2 3 2 2 8" xfId="1532"/>
    <cellStyle name="Обычный 6 2 3 2 2 9" xfId="2235"/>
    <cellStyle name="Обычный 6 2 3 2 3" xfId="136"/>
    <cellStyle name="Обычный 6 2 3 2 3 2" xfId="169"/>
    <cellStyle name="Обычный 6 2 3 2 3 2 2" xfId="341"/>
    <cellStyle name="Обычный 6 2 3 2 3 2 2 2" xfId="1738"/>
    <cellStyle name="Обычный 6 2 3 2 3 2 2 3" xfId="1043"/>
    <cellStyle name="Обычный 6 2 3 2 3 2 3" xfId="512"/>
    <cellStyle name="Обычный 6 2 3 2 3 2 3 2" xfId="1909"/>
    <cellStyle name="Обычный 6 2 3 2 3 2 3 3" xfId="1214"/>
    <cellStyle name="Обычный 6 2 3 2 3 2 4" xfId="675"/>
    <cellStyle name="Обычный 6 2 3 2 3 2 4 2" xfId="2065"/>
    <cellStyle name="Обычный 6 2 3 2 3 2 4 3" xfId="1370"/>
    <cellStyle name="Обычный 6 2 3 2 3 2 5" xfId="1567"/>
    <cellStyle name="Обычный 6 2 3 2 3 2 6" xfId="2242"/>
    <cellStyle name="Обычный 6 2 3 2 3 2 7" xfId="872"/>
    <cellStyle name="Обычный 6 2 3 2 3 3" xfId="170"/>
    <cellStyle name="Обычный 6 2 3 2 3 3 2" xfId="342"/>
    <cellStyle name="Обычный 6 2 3 2 3 3 2 2" xfId="1739"/>
    <cellStyle name="Обычный 6 2 3 2 3 3 2 3" xfId="1044"/>
    <cellStyle name="Обычный 6 2 3 2 3 3 3" xfId="513"/>
    <cellStyle name="Обычный 6 2 3 2 3 3 3 2" xfId="1910"/>
    <cellStyle name="Обычный 6 2 3 2 3 3 3 3" xfId="1215"/>
    <cellStyle name="Обычный 6 2 3 2 3 3 4" xfId="676"/>
    <cellStyle name="Обычный 6 2 3 2 3 3 4 2" xfId="2066"/>
    <cellStyle name="Обычный 6 2 3 2 3 3 4 3" xfId="1371"/>
    <cellStyle name="Обычный 6 2 3 2 3 3 5" xfId="1568"/>
    <cellStyle name="Обычный 6 2 3 2 3 3 6" xfId="2243"/>
    <cellStyle name="Обычный 6 2 3 2 3 3 7" xfId="873"/>
    <cellStyle name="Обычный 6 2 3 2 3 4" xfId="308"/>
    <cellStyle name="Обычный 6 2 3 2 3 4 2" xfId="1705"/>
    <cellStyle name="Обычный 6 2 3 2 3 4 3" xfId="1010"/>
    <cellStyle name="Обычный 6 2 3 2 3 5" xfId="479"/>
    <cellStyle name="Обычный 6 2 3 2 3 5 2" xfId="1876"/>
    <cellStyle name="Обычный 6 2 3 2 3 5 3" xfId="1181"/>
    <cellStyle name="Обычный 6 2 3 2 3 6" xfId="674"/>
    <cellStyle name="Обычный 6 2 3 2 3 6 2" xfId="2064"/>
    <cellStyle name="Обычный 6 2 3 2 3 6 3" xfId="1369"/>
    <cellStyle name="Обычный 6 2 3 2 3 7" xfId="1534"/>
    <cellStyle name="Обычный 6 2 3 2 3 8" xfId="2241"/>
    <cellStyle name="Обычный 6 2 3 2 3 9" xfId="839"/>
    <cellStyle name="Обычный 6 2 3 2 4" xfId="171"/>
    <cellStyle name="Обычный 6 2 3 2 4 2" xfId="343"/>
    <cellStyle name="Обычный 6 2 3 2 4 2 2" xfId="1740"/>
    <cellStyle name="Обычный 6 2 3 2 4 2 3" xfId="1045"/>
    <cellStyle name="Обычный 6 2 3 2 4 3" xfId="514"/>
    <cellStyle name="Обычный 6 2 3 2 4 3 2" xfId="1911"/>
    <cellStyle name="Обычный 6 2 3 2 4 3 3" xfId="1216"/>
    <cellStyle name="Обычный 6 2 3 2 4 4" xfId="677"/>
    <cellStyle name="Обычный 6 2 3 2 4 4 2" xfId="2067"/>
    <cellStyle name="Обычный 6 2 3 2 4 4 3" xfId="1372"/>
    <cellStyle name="Обычный 6 2 3 2 4 5" xfId="1569"/>
    <cellStyle name="Обычный 6 2 3 2 4 6" xfId="2244"/>
    <cellStyle name="Обычный 6 2 3 2 4 7" xfId="874"/>
    <cellStyle name="Обычный 6 2 3 2 5" xfId="172"/>
    <cellStyle name="Обычный 6 2 3 2 5 2" xfId="344"/>
    <cellStyle name="Обычный 6 2 3 2 5 2 2" xfId="1741"/>
    <cellStyle name="Обычный 6 2 3 2 5 2 3" xfId="1046"/>
    <cellStyle name="Обычный 6 2 3 2 5 3" xfId="515"/>
    <cellStyle name="Обычный 6 2 3 2 5 3 2" xfId="1912"/>
    <cellStyle name="Обычный 6 2 3 2 5 3 3" xfId="1217"/>
    <cellStyle name="Обычный 6 2 3 2 5 4" xfId="678"/>
    <cellStyle name="Обычный 6 2 3 2 5 4 2" xfId="2068"/>
    <cellStyle name="Обычный 6 2 3 2 5 4 3" xfId="1373"/>
    <cellStyle name="Обычный 6 2 3 2 5 5" xfId="1570"/>
    <cellStyle name="Обычный 6 2 3 2 5 6" xfId="2245"/>
    <cellStyle name="Обычный 6 2 3 2 5 7" xfId="875"/>
    <cellStyle name="Обычный 6 2 3 2 6" xfId="289"/>
    <cellStyle name="Обычный 6 2 3 2 6 2" xfId="1686"/>
    <cellStyle name="Обычный 6 2 3 2 6 3" xfId="991"/>
    <cellStyle name="Обычный 6 2 3 2 7" xfId="460"/>
    <cellStyle name="Обычный 6 2 3 2 7 2" xfId="1857"/>
    <cellStyle name="Обычный 6 2 3 2 7 3" xfId="1162"/>
    <cellStyle name="Обычный 6 2 3 2 8" xfId="667"/>
    <cellStyle name="Обычный 6 2 3 2 8 2" xfId="2057"/>
    <cellStyle name="Обычный 6 2 3 2 8 3" xfId="1362"/>
    <cellStyle name="Обычный 6 2 3 2 9" xfId="1515"/>
    <cellStyle name="Обычный 6 2 3 3" xfId="132"/>
    <cellStyle name="Обычный 6 2 3 3 10" xfId="835"/>
    <cellStyle name="Обычный 6 2 3 3 2" xfId="173"/>
    <cellStyle name="Обычный 6 2 3 3 2 2" xfId="174"/>
    <cellStyle name="Обычный 6 2 3 3 2 2 2" xfId="346"/>
    <cellStyle name="Обычный 6 2 3 3 2 2 2 2" xfId="1743"/>
    <cellStyle name="Обычный 6 2 3 3 2 2 2 3" xfId="1048"/>
    <cellStyle name="Обычный 6 2 3 3 2 2 3" xfId="517"/>
    <cellStyle name="Обычный 6 2 3 3 2 2 3 2" xfId="1914"/>
    <cellStyle name="Обычный 6 2 3 3 2 2 3 3" xfId="1219"/>
    <cellStyle name="Обычный 6 2 3 3 2 2 4" xfId="681"/>
    <cellStyle name="Обычный 6 2 3 3 2 2 4 2" xfId="2071"/>
    <cellStyle name="Обычный 6 2 3 3 2 2 4 3" xfId="1376"/>
    <cellStyle name="Обычный 6 2 3 3 2 2 5" xfId="1572"/>
    <cellStyle name="Обычный 6 2 3 3 2 2 6" xfId="2248"/>
    <cellStyle name="Обычный 6 2 3 3 2 2 7" xfId="877"/>
    <cellStyle name="Обычный 6 2 3 3 2 3" xfId="175"/>
    <cellStyle name="Обычный 6 2 3 3 2 3 2" xfId="347"/>
    <cellStyle name="Обычный 6 2 3 3 2 3 2 2" xfId="1744"/>
    <cellStyle name="Обычный 6 2 3 3 2 3 2 3" xfId="1049"/>
    <cellStyle name="Обычный 6 2 3 3 2 3 3" xfId="518"/>
    <cellStyle name="Обычный 6 2 3 3 2 3 3 2" xfId="1915"/>
    <cellStyle name="Обычный 6 2 3 3 2 3 3 3" xfId="1220"/>
    <cellStyle name="Обычный 6 2 3 3 2 3 4" xfId="682"/>
    <cellStyle name="Обычный 6 2 3 3 2 3 4 2" xfId="2072"/>
    <cellStyle name="Обычный 6 2 3 3 2 3 4 3" xfId="1377"/>
    <cellStyle name="Обычный 6 2 3 3 2 3 5" xfId="1573"/>
    <cellStyle name="Обычный 6 2 3 3 2 3 6" xfId="2249"/>
    <cellStyle name="Обычный 6 2 3 3 2 3 7" xfId="878"/>
    <cellStyle name="Обычный 6 2 3 3 2 4" xfId="345"/>
    <cellStyle name="Обычный 6 2 3 3 2 4 2" xfId="1742"/>
    <cellStyle name="Обычный 6 2 3 3 2 4 3" xfId="1047"/>
    <cellStyle name="Обычный 6 2 3 3 2 5" xfId="516"/>
    <cellStyle name="Обычный 6 2 3 3 2 5 2" xfId="1913"/>
    <cellStyle name="Обычный 6 2 3 3 2 5 3" xfId="1218"/>
    <cellStyle name="Обычный 6 2 3 3 2 6" xfId="680"/>
    <cellStyle name="Обычный 6 2 3 3 2 6 2" xfId="2070"/>
    <cellStyle name="Обычный 6 2 3 3 2 6 3" xfId="1375"/>
    <cellStyle name="Обычный 6 2 3 3 2 7" xfId="1571"/>
    <cellStyle name="Обычный 6 2 3 3 2 8" xfId="2247"/>
    <cellStyle name="Обычный 6 2 3 3 2 9" xfId="876"/>
    <cellStyle name="Обычный 6 2 3 3 3" xfId="176"/>
    <cellStyle name="Обычный 6 2 3 3 3 2" xfId="348"/>
    <cellStyle name="Обычный 6 2 3 3 3 2 2" xfId="1745"/>
    <cellStyle name="Обычный 6 2 3 3 3 2 3" xfId="1050"/>
    <cellStyle name="Обычный 6 2 3 3 3 3" xfId="519"/>
    <cellStyle name="Обычный 6 2 3 3 3 3 2" xfId="1916"/>
    <cellStyle name="Обычный 6 2 3 3 3 3 3" xfId="1221"/>
    <cellStyle name="Обычный 6 2 3 3 3 4" xfId="683"/>
    <cellStyle name="Обычный 6 2 3 3 3 4 2" xfId="2073"/>
    <cellStyle name="Обычный 6 2 3 3 3 4 3" xfId="1378"/>
    <cellStyle name="Обычный 6 2 3 3 3 5" xfId="1574"/>
    <cellStyle name="Обычный 6 2 3 3 3 6" xfId="2250"/>
    <cellStyle name="Обычный 6 2 3 3 3 7" xfId="879"/>
    <cellStyle name="Обычный 6 2 3 3 4" xfId="177"/>
    <cellStyle name="Обычный 6 2 3 3 4 2" xfId="349"/>
    <cellStyle name="Обычный 6 2 3 3 4 2 2" xfId="1746"/>
    <cellStyle name="Обычный 6 2 3 3 4 2 3" xfId="1051"/>
    <cellStyle name="Обычный 6 2 3 3 4 3" xfId="520"/>
    <cellStyle name="Обычный 6 2 3 3 4 3 2" xfId="1917"/>
    <cellStyle name="Обычный 6 2 3 3 4 3 3" xfId="1222"/>
    <cellStyle name="Обычный 6 2 3 3 4 4" xfId="684"/>
    <cellStyle name="Обычный 6 2 3 3 4 4 2" xfId="2074"/>
    <cellStyle name="Обычный 6 2 3 3 4 4 3" xfId="1379"/>
    <cellStyle name="Обычный 6 2 3 3 4 5" xfId="1575"/>
    <cellStyle name="Обычный 6 2 3 3 4 6" xfId="2251"/>
    <cellStyle name="Обычный 6 2 3 3 4 7" xfId="880"/>
    <cellStyle name="Обычный 6 2 3 3 5" xfId="304"/>
    <cellStyle name="Обычный 6 2 3 3 5 2" xfId="1701"/>
    <cellStyle name="Обычный 6 2 3 3 5 3" xfId="1006"/>
    <cellStyle name="Обычный 6 2 3 3 6" xfId="475"/>
    <cellStyle name="Обычный 6 2 3 3 6 2" xfId="1872"/>
    <cellStyle name="Обычный 6 2 3 3 6 3" xfId="1177"/>
    <cellStyle name="Обычный 6 2 3 3 7" xfId="679"/>
    <cellStyle name="Обычный 6 2 3 3 7 2" xfId="2069"/>
    <cellStyle name="Обычный 6 2 3 3 7 3" xfId="1374"/>
    <cellStyle name="Обычный 6 2 3 3 8" xfId="1530"/>
    <cellStyle name="Обычный 6 2 3 3 9" xfId="2246"/>
    <cellStyle name="Обычный 6 2 3 4" xfId="125"/>
    <cellStyle name="Обычный 6 2 3 4 10" xfId="828"/>
    <cellStyle name="Обычный 6 2 3 4 2" xfId="178"/>
    <cellStyle name="Обычный 6 2 3 4 2 2" xfId="179"/>
    <cellStyle name="Обычный 6 2 3 4 2 2 2" xfId="351"/>
    <cellStyle name="Обычный 6 2 3 4 2 2 2 2" xfId="1748"/>
    <cellStyle name="Обычный 6 2 3 4 2 2 2 3" xfId="1053"/>
    <cellStyle name="Обычный 6 2 3 4 2 2 3" xfId="522"/>
    <cellStyle name="Обычный 6 2 3 4 2 2 3 2" xfId="1919"/>
    <cellStyle name="Обычный 6 2 3 4 2 2 3 3" xfId="1224"/>
    <cellStyle name="Обычный 6 2 3 4 2 2 4" xfId="687"/>
    <cellStyle name="Обычный 6 2 3 4 2 2 4 2" xfId="2077"/>
    <cellStyle name="Обычный 6 2 3 4 2 2 4 3" xfId="1382"/>
    <cellStyle name="Обычный 6 2 3 4 2 2 5" xfId="1577"/>
    <cellStyle name="Обычный 6 2 3 4 2 2 6" xfId="2254"/>
    <cellStyle name="Обычный 6 2 3 4 2 2 7" xfId="882"/>
    <cellStyle name="Обычный 6 2 3 4 2 3" xfId="180"/>
    <cellStyle name="Обычный 6 2 3 4 2 3 2" xfId="352"/>
    <cellStyle name="Обычный 6 2 3 4 2 3 2 2" xfId="1749"/>
    <cellStyle name="Обычный 6 2 3 4 2 3 2 3" xfId="1054"/>
    <cellStyle name="Обычный 6 2 3 4 2 3 3" xfId="523"/>
    <cellStyle name="Обычный 6 2 3 4 2 3 3 2" xfId="1920"/>
    <cellStyle name="Обычный 6 2 3 4 2 3 3 3" xfId="1225"/>
    <cellStyle name="Обычный 6 2 3 4 2 3 4" xfId="688"/>
    <cellStyle name="Обычный 6 2 3 4 2 3 4 2" xfId="2078"/>
    <cellStyle name="Обычный 6 2 3 4 2 3 4 3" xfId="1383"/>
    <cellStyle name="Обычный 6 2 3 4 2 3 5" xfId="1578"/>
    <cellStyle name="Обычный 6 2 3 4 2 3 6" xfId="2255"/>
    <cellStyle name="Обычный 6 2 3 4 2 3 7" xfId="883"/>
    <cellStyle name="Обычный 6 2 3 4 2 4" xfId="350"/>
    <cellStyle name="Обычный 6 2 3 4 2 4 2" xfId="1747"/>
    <cellStyle name="Обычный 6 2 3 4 2 4 3" xfId="1052"/>
    <cellStyle name="Обычный 6 2 3 4 2 5" xfId="521"/>
    <cellStyle name="Обычный 6 2 3 4 2 5 2" xfId="1918"/>
    <cellStyle name="Обычный 6 2 3 4 2 5 3" xfId="1223"/>
    <cellStyle name="Обычный 6 2 3 4 2 6" xfId="686"/>
    <cellStyle name="Обычный 6 2 3 4 2 6 2" xfId="2076"/>
    <cellStyle name="Обычный 6 2 3 4 2 6 3" xfId="1381"/>
    <cellStyle name="Обычный 6 2 3 4 2 7" xfId="1576"/>
    <cellStyle name="Обычный 6 2 3 4 2 8" xfId="2253"/>
    <cellStyle name="Обычный 6 2 3 4 2 9" xfId="881"/>
    <cellStyle name="Обычный 6 2 3 4 3" xfId="181"/>
    <cellStyle name="Обычный 6 2 3 4 3 2" xfId="353"/>
    <cellStyle name="Обычный 6 2 3 4 3 2 2" xfId="1750"/>
    <cellStyle name="Обычный 6 2 3 4 3 2 3" xfId="1055"/>
    <cellStyle name="Обычный 6 2 3 4 3 3" xfId="524"/>
    <cellStyle name="Обычный 6 2 3 4 3 3 2" xfId="1921"/>
    <cellStyle name="Обычный 6 2 3 4 3 3 3" xfId="1226"/>
    <cellStyle name="Обычный 6 2 3 4 3 4" xfId="689"/>
    <cellStyle name="Обычный 6 2 3 4 3 4 2" xfId="2079"/>
    <cellStyle name="Обычный 6 2 3 4 3 4 3" xfId="1384"/>
    <cellStyle name="Обычный 6 2 3 4 3 5" xfId="1579"/>
    <cellStyle name="Обычный 6 2 3 4 3 6" xfId="2256"/>
    <cellStyle name="Обычный 6 2 3 4 3 7" xfId="884"/>
    <cellStyle name="Обычный 6 2 3 4 4" xfId="182"/>
    <cellStyle name="Обычный 6 2 3 4 4 2" xfId="354"/>
    <cellStyle name="Обычный 6 2 3 4 4 2 2" xfId="1751"/>
    <cellStyle name="Обычный 6 2 3 4 4 2 3" xfId="1056"/>
    <cellStyle name="Обычный 6 2 3 4 4 3" xfId="525"/>
    <cellStyle name="Обычный 6 2 3 4 4 3 2" xfId="1922"/>
    <cellStyle name="Обычный 6 2 3 4 4 3 3" xfId="1227"/>
    <cellStyle name="Обычный 6 2 3 4 4 4" xfId="690"/>
    <cellStyle name="Обычный 6 2 3 4 4 4 2" xfId="2080"/>
    <cellStyle name="Обычный 6 2 3 4 4 4 3" xfId="1385"/>
    <cellStyle name="Обычный 6 2 3 4 4 5" xfId="1580"/>
    <cellStyle name="Обычный 6 2 3 4 4 6" xfId="2257"/>
    <cellStyle name="Обычный 6 2 3 4 4 7" xfId="885"/>
    <cellStyle name="Обычный 6 2 3 4 5" xfId="297"/>
    <cellStyle name="Обычный 6 2 3 4 5 2" xfId="1694"/>
    <cellStyle name="Обычный 6 2 3 4 5 3" xfId="999"/>
    <cellStyle name="Обычный 6 2 3 4 6" xfId="468"/>
    <cellStyle name="Обычный 6 2 3 4 6 2" xfId="1865"/>
    <cellStyle name="Обычный 6 2 3 4 6 3" xfId="1170"/>
    <cellStyle name="Обычный 6 2 3 4 7" xfId="685"/>
    <cellStyle name="Обычный 6 2 3 4 7 2" xfId="2075"/>
    <cellStyle name="Обычный 6 2 3 4 7 3" xfId="1380"/>
    <cellStyle name="Обычный 6 2 3 4 8" xfId="1523"/>
    <cellStyle name="Обычный 6 2 3 4 9" xfId="2252"/>
    <cellStyle name="Обычный 6 2 3 5" xfId="183"/>
    <cellStyle name="Обычный 6 2 3 5 2" xfId="184"/>
    <cellStyle name="Обычный 6 2 3 5 2 2" xfId="356"/>
    <cellStyle name="Обычный 6 2 3 5 2 2 2" xfId="1753"/>
    <cellStyle name="Обычный 6 2 3 5 2 2 3" xfId="1058"/>
    <cellStyle name="Обычный 6 2 3 5 2 3" xfId="527"/>
    <cellStyle name="Обычный 6 2 3 5 2 3 2" xfId="1924"/>
    <cellStyle name="Обычный 6 2 3 5 2 3 3" xfId="1229"/>
    <cellStyle name="Обычный 6 2 3 5 2 4" xfId="692"/>
    <cellStyle name="Обычный 6 2 3 5 2 4 2" xfId="2082"/>
    <cellStyle name="Обычный 6 2 3 5 2 4 3" xfId="1387"/>
    <cellStyle name="Обычный 6 2 3 5 2 5" xfId="1582"/>
    <cellStyle name="Обычный 6 2 3 5 2 6" xfId="2259"/>
    <cellStyle name="Обычный 6 2 3 5 2 7" xfId="887"/>
    <cellStyle name="Обычный 6 2 3 5 3" xfId="185"/>
    <cellStyle name="Обычный 6 2 3 5 3 2" xfId="357"/>
    <cellStyle name="Обычный 6 2 3 5 3 2 2" xfId="1754"/>
    <cellStyle name="Обычный 6 2 3 5 3 2 3" xfId="1059"/>
    <cellStyle name="Обычный 6 2 3 5 3 3" xfId="528"/>
    <cellStyle name="Обычный 6 2 3 5 3 3 2" xfId="1925"/>
    <cellStyle name="Обычный 6 2 3 5 3 3 3" xfId="1230"/>
    <cellStyle name="Обычный 6 2 3 5 3 4" xfId="693"/>
    <cellStyle name="Обычный 6 2 3 5 3 4 2" xfId="2083"/>
    <cellStyle name="Обычный 6 2 3 5 3 4 3" xfId="1388"/>
    <cellStyle name="Обычный 6 2 3 5 3 5" xfId="1583"/>
    <cellStyle name="Обычный 6 2 3 5 3 6" xfId="2260"/>
    <cellStyle name="Обычный 6 2 3 5 3 7" xfId="888"/>
    <cellStyle name="Обычный 6 2 3 5 4" xfId="355"/>
    <cellStyle name="Обычный 6 2 3 5 4 2" xfId="1752"/>
    <cellStyle name="Обычный 6 2 3 5 4 3" xfId="1057"/>
    <cellStyle name="Обычный 6 2 3 5 5" xfId="526"/>
    <cellStyle name="Обычный 6 2 3 5 5 2" xfId="1923"/>
    <cellStyle name="Обычный 6 2 3 5 5 3" xfId="1228"/>
    <cellStyle name="Обычный 6 2 3 5 6" xfId="691"/>
    <cellStyle name="Обычный 6 2 3 5 6 2" xfId="2081"/>
    <cellStyle name="Обычный 6 2 3 5 6 3" xfId="1386"/>
    <cellStyle name="Обычный 6 2 3 5 7" xfId="1581"/>
    <cellStyle name="Обычный 6 2 3 5 8" xfId="2258"/>
    <cellStyle name="Обычный 6 2 3 5 9" xfId="886"/>
    <cellStyle name="Обычный 6 2 3 6" xfId="186"/>
    <cellStyle name="Обычный 6 2 3 6 2" xfId="358"/>
    <cellStyle name="Обычный 6 2 3 6 2 2" xfId="1755"/>
    <cellStyle name="Обычный 6 2 3 6 2 3" xfId="1060"/>
    <cellStyle name="Обычный 6 2 3 6 3" xfId="529"/>
    <cellStyle name="Обычный 6 2 3 6 3 2" xfId="1926"/>
    <cellStyle name="Обычный 6 2 3 6 3 3" xfId="1231"/>
    <cellStyle name="Обычный 6 2 3 6 4" xfId="694"/>
    <cellStyle name="Обычный 6 2 3 6 4 2" xfId="2084"/>
    <cellStyle name="Обычный 6 2 3 6 4 3" xfId="1389"/>
    <cellStyle name="Обычный 6 2 3 6 5" xfId="1584"/>
    <cellStyle name="Обычный 6 2 3 6 6" xfId="2261"/>
    <cellStyle name="Обычный 6 2 3 6 7" xfId="889"/>
    <cellStyle name="Обычный 6 2 3 7" xfId="187"/>
    <cellStyle name="Обычный 6 2 3 7 2" xfId="359"/>
    <cellStyle name="Обычный 6 2 3 7 2 2" xfId="1756"/>
    <cellStyle name="Обычный 6 2 3 7 2 3" xfId="1061"/>
    <cellStyle name="Обычный 6 2 3 7 3" xfId="530"/>
    <cellStyle name="Обычный 6 2 3 7 3 2" xfId="1927"/>
    <cellStyle name="Обычный 6 2 3 7 3 3" xfId="1232"/>
    <cellStyle name="Обычный 6 2 3 7 4" xfId="695"/>
    <cellStyle name="Обычный 6 2 3 7 4 2" xfId="2085"/>
    <cellStyle name="Обычный 6 2 3 7 4 3" xfId="1390"/>
    <cellStyle name="Обычный 6 2 3 7 5" xfId="1585"/>
    <cellStyle name="Обычный 6 2 3 7 6" xfId="2262"/>
    <cellStyle name="Обычный 6 2 3 7 7" xfId="890"/>
    <cellStyle name="Обычный 6 2 3 8" xfId="188"/>
    <cellStyle name="Обычный 6 2 3 8 2" xfId="360"/>
    <cellStyle name="Обычный 6 2 3 8 2 2" xfId="1757"/>
    <cellStyle name="Обычный 6 2 3 8 2 3" xfId="1062"/>
    <cellStyle name="Обычный 6 2 3 8 3" xfId="531"/>
    <cellStyle name="Обычный 6 2 3 8 3 2" xfId="1928"/>
    <cellStyle name="Обычный 6 2 3 8 3 3" xfId="1233"/>
    <cellStyle name="Обычный 6 2 3 8 4" xfId="696"/>
    <cellStyle name="Обычный 6 2 3 8 4 2" xfId="2086"/>
    <cellStyle name="Обычный 6 2 3 8 4 3" xfId="1391"/>
    <cellStyle name="Обычный 6 2 3 8 5" xfId="1586"/>
    <cellStyle name="Обычный 6 2 3 8 6" xfId="2263"/>
    <cellStyle name="Обычный 6 2 3 8 7" xfId="891"/>
    <cellStyle name="Обычный 6 2 3 9" xfId="114"/>
    <cellStyle name="Обычный 6 2 3 9 2" xfId="1513"/>
    <cellStyle name="Обычный 6 2 3 9 3" xfId="818"/>
    <cellStyle name="Обычный 6 2 4" xfId="129"/>
    <cellStyle name="Обычный 6 2 4 10" xfId="832"/>
    <cellStyle name="Обычный 6 2 4 2" xfId="189"/>
    <cellStyle name="Обычный 6 2 4 2 2" xfId="190"/>
    <cellStyle name="Обычный 6 2 4 2 2 2" xfId="362"/>
    <cellStyle name="Обычный 6 2 4 2 2 2 2" xfId="1759"/>
    <cellStyle name="Обычный 6 2 4 2 2 2 3" xfId="1064"/>
    <cellStyle name="Обычный 6 2 4 2 2 3" xfId="533"/>
    <cellStyle name="Обычный 6 2 4 2 2 3 2" xfId="1930"/>
    <cellStyle name="Обычный 6 2 4 2 2 3 3" xfId="1235"/>
    <cellStyle name="Обычный 6 2 4 2 2 4" xfId="699"/>
    <cellStyle name="Обычный 6 2 4 2 2 4 2" xfId="2089"/>
    <cellStyle name="Обычный 6 2 4 2 2 4 3" xfId="1394"/>
    <cellStyle name="Обычный 6 2 4 2 2 5" xfId="1588"/>
    <cellStyle name="Обычный 6 2 4 2 2 6" xfId="2266"/>
    <cellStyle name="Обычный 6 2 4 2 2 7" xfId="893"/>
    <cellStyle name="Обычный 6 2 4 2 3" xfId="191"/>
    <cellStyle name="Обычный 6 2 4 2 3 2" xfId="363"/>
    <cellStyle name="Обычный 6 2 4 2 3 2 2" xfId="1760"/>
    <cellStyle name="Обычный 6 2 4 2 3 2 3" xfId="1065"/>
    <cellStyle name="Обычный 6 2 4 2 3 3" xfId="534"/>
    <cellStyle name="Обычный 6 2 4 2 3 3 2" xfId="1931"/>
    <cellStyle name="Обычный 6 2 4 2 3 3 3" xfId="1236"/>
    <cellStyle name="Обычный 6 2 4 2 3 4" xfId="700"/>
    <cellStyle name="Обычный 6 2 4 2 3 4 2" xfId="2090"/>
    <cellStyle name="Обычный 6 2 4 2 3 4 3" xfId="1395"/>
    <cellStyle name="Обычный 6 2 4 2 3 5" xfId="1589"/>
    <cellStyle name="Обычный 6 2 4 2 3 6" xfId="2267"/>
    <cellStyle name="Обычный 6 2 4 2 3 7" xfId="894"/>
    <cellStyle name="Обычный 6 2 4 2 4" xfId="361"/>
    <cellStyle name="Обычный 6 2 4 2 4 2" xfId="1758"/>
    <cellStyle name="Обычный 6 2 4 2 4 3" xfId="1063"/>
    <cellStyle name="Обычный 6 2 4 2 5" xfId="532"/>
    <cellStyle name="Обычный 6 2 4 2 5 2" xfId="1929"/>
    <cellStyle name="Обычный 6 2 4 2 5 3" xfId="1234"/>
    <cellStyle name="Обычный 6 2 4 2 6" xfId="698"/>
    <cellStyle name="Обычный 6 2 4 2 6 2" xfId="2088"/>
    <cellStyle name="Обычный 6 2 4 2 6 3" xfId="1393"/>
    <cellStyle name="Обычный 6 2 4 2 7" xfId="1587"/>
    <cellStyle name="Обычный 6 2 4 2 8" xfId="2265"/>
    <cellStyle name="Обычный 6 2 4 2 9" xfId="892"/>
    <cellStyle name="Обычный 6 2 4 3" xfId="192"/>
    <cellStyle name="Обычный 6 2 4 3 2" xfId="364"/>
    <cellStyle name="Обычный 6 2 4 3 2 2" xfId="1761"/>
    <cellStyle name="Обычный 6 2 4 3 2 3" xfId="1066"/>
    <cellStyle name="Обычный 6 2 4 3 3" xfId="535"/>
    <cellStyle name="Обычный 6 2 4 3 3 2" xfId="1932"/>
    <cellStyle name="Обычный 6 2 4 3 3 3" xfId="1237"/>
    <cellStyle name="Обычный 6 2 4 3 4" xfId="701"/>
    <cellStyle name="Обычный 6 2 4 3 4 2" xfId="2091"/>
    <cellStyle name="Обычный 6 2 4 3 4 3" xfId="1396"/>
    <cellStyle name="Обычный 6 2 4 3 5" xfId="1590"/>
    <cellStyle name="Обычный 6 2 4 3 6" xfId="2268"/>
    <cellStyle name="Обычный 6 2 4 3 7" xfId="895"/>
    <cellStyle name="Обычный 6 2 4 4" xfId="193"/>
    <cellStyle name="Обычный 6 2 4 4 2" xfId="365"/>
    <cellStyle name="Обычный 6 2 4 4 2 2" xfId="1762"/>
    <cellStyle name="Обычный 6 2 4 4 2 3" xfId="1067"/>
    <cellStyle name="Обычный 6 2 4 4 3" xfId="536"/>
    <cellStyle name="Обычный 6 2 4 4 3 2" xfId="1933"/>
    <cellStyle name="Обычный 6 2 4 4 3 3" xfId="1238"/>
    <cellStyle name="Обычный 6 2 4 4 4" xfId="702"/>
    <cellStyle name="Обычный 6 2 4 4 4 2" xfId="2092"/>
    <cellStyle name="Обычный 6 2 4 4 4 3" xfId="1397"/>
    <cellStyle name="Обычный 6 2 4 4 5" xfId="1591"/>
    <cellStyle name="Обычный 6 2 4 4 6" xfId="2269"/>
    <cellStyle name="Обычный 6 2 4 4 7" xfId="896"/>
    <cellStyle name="Обычный 6 2 4 5" xfId="301"/>
    <cellStyle name="Обычный 6 2 4 5 2" xfId="1698"/>
    <cellStyle name="Обычный 6 2 4 5 3" xfId="1003"/>
    <cellStyle name="Обычный 6 2 4 6" xfId="472"/>
    <cellStyle name="Обычный 6 2 4 6 2" xfId="1869"/>
    <cellStyle name="Обычный 6 2 4 6 3" xfId="1174"/>
    <cellStyle name="Обычный 6 2 4 7" xfId="697"/>
    <cellStyle name="Обычный 6 2 4 7 2" xfId="2087"/>
    <cellStyle name="Обычный 6 2 4 7 3" xfId="1392"/>
    <cellStyle name="Обычный 6 2 4 8" xfId="1527"/>
    <cellStyle name="Обычный 6 2 4 9" xfId="2264"/>
    <cellStyle name="Обычный 6 2 5" xfId="122"/>
    <cellStyle name="Обычный 6 2 5 10" xfId="825"/>
    <cellStyle name="Обычный 6 2 5 2" xfId="194"/>
    <cellStyle name="Обычный 6 2 5 2 2" xfId="195"/>
    <cellStyle name="Обычный 6 2 5 2 2 2" xfId="367"/>
    <cellStyle name="Обычный 6 2 5 2 2 2 2" xfId="1764"/>
    <cellStyle name="Обычный 6 2 5 2 2 2 3" xfId="1069"/>
    <cellStyle name="Обычный 6 2 5 2 2 3" xfId="538"/>
    <cellStyle name="Обычный 6 2 5 2 2 3 2" xfId="1935"/>
    <cellStyle name="Обычный 6 2 5 2 2 3 3" xfId="1240"/>
    <cellStyle name="Обычный 6 2 5 2 2 4" xfId="705"/>
    <cellStyle name="Обычный 6 2 5 2 2 4 2" xfId="2095"/>
    <cellStyle name="Обычный 6 2 5 2 2 4 3" xfId="1400"/>
    <cellStyle name="Обычный 6 2 5 2 2 5" xfId="1593"/>
    <cellStyle name="Обычный 6 2 5 2 2 6" xfId="2272"/>
    <cellStyle name="Обычный 6 2 5 2 2 7" xfId="898"/>
    <cellStyle name="Обычный 6 2 5 2 3" xfId="196"/>
    <cellStyle name="Обычный 6 2 5 2 3 2" xfId="368"/>
    <cellStyle name="Обычный 6 2 5 2 3 2 2" xfId="1765"/>
    <cellStyle name="Обычный 6 2 5 2 3 2 3" xfId="1070"/>
    <cellStyle name="Обычный 6 2 5 2 3 3" xfId="539"/>
    <cellStyle name="Обычный 6 2 5 2 3 3 2" xfId="1936"/>
    <cellStyle name="Обычный 6 2 5 2 3 3 3" xfId="1241"/>
    <cellStyle name="Обычный 6 2 5 2 3 4" xfId="706"/>
    <cellStyle name="Обычный 6 2 5 2 3 4 2" xfId="2096"/>
    <cellStyle name="Обычный 6 2 5 2 3 4 3" xfId="1401"/>
    <cellStyle name="Обычный 6 2 5 2 3 5" xfId="1594"/>
    <cellStyle name="Обычный 6 2 5 2 3 6" xfId="2273"/>
    <cellStyle name="Обычный 6 2 5 2 3 7" xfId="899"/>
    <cellStyle name="Обычный 6 2 5 2 4" xfId="366"/>
    <cellStyle name="Обычный 6 2 5 2 4 2" xfId="1763"/>
    <cellStyle name="Обычный 6 2 5 2 4 3" xfId="1068"/>
    <cellStyle name="Обычный 6 2 5 2 5" xfId="537"/>
    <cellStyle name="Обычный 6 2 5 2 5 2" xfId="1934"/>
    <cellStyle name="Обычный 6 2 5 2 5 3" xfId="1239"/>
    <cellStyle name="Обычный 6 2 5 2 6" xfId="704"/>
    <cellStyle name="Обычный 6 2 5 2 6 2" xfId="2094"/>
    <cellStyle name="Обычный 6 2 5 2 6 3" xfId="1399"/>
    <cellStyle name="Обычный 6 2 5 2 7" xfId="1592"/>
    <cellStyle name="Обычный 6 2 5 2 8" xfId="2271"/>
    <cellStyle name="Обычный 6 2 5 2 9" xfId="897"/>
    <cellStyle name="Обычный 6 2 5 3" xfId="197"/>
    <cellStyle name="Обычный 6 2 5 3 2" xfId="369"/>
    <cellStyle name="Обычный 6 2 5 3 2 2" xfId="1766"/>
    <cellStyle name="Обычный 6 2 5 3 2 3" xfId="1071"/>
    <cellStyle name="Обычный 6 2 5 3 3" xfId="540"/>
    <cellStyle name="Обычный 6 2 5 3 3 2" xfId="1937"/>
    <cellStyle name="Обычный 6 2 5 3 3 3" xfId="1242"/>
    <cellStyle name="Обычный 6 2 5 3 4" xfId="707"/>
    <cellStyle name="Обычный 6 2 5 3 4 2" xfId="2097"/>
    <cellStyle name="Обычный 6 2 5 3 4 3" xfId="1402"/>
    <cellStyle name="Обычный 6 2 5 3 5" xfId="1595"/>
    <cellStyle name="Обычный 6 2 5 3 6" xfId="2274"/>
    <cellStyle name="Обычный 6 2 5 3 7" xfId="900"/>
    <cellStyle name="Обычный 6 2 5 4" xfId="198"/>
    <cellStyle name="Обычный 6 2 5 4 2" xfId="370"/>
    <cellStyle name="Обычный 6 2 5 4 2 2" xfId="1767"/>
    <cellStyle name="Обычный 6 2 5 4 2 3" xfId="1072"/>
    <cellStyle name="Обычный 6 2 5 4 3" xfId="541"/>
    <cellStyle name="Обычный 6 2 5 4 3 2" xfId="1938"/>
    <cellStyle name="Обычный 6 2 5 4 3 3" xfId="1243"/>
    <cellStyle name="Обычный 6 2 5 4 4" xfId="708"/>
    <cellStyle name="Обычный 6 2 5 4 4 2" xfId="2098"/>
    <cellStyle name="Обычный 6 2 5 4 4 3" xfId="1403"/>
    <cellStyle name="Обычный 6 2 5 4 5" xfId="1596"/>
    <cellStyle name="Обычный 6 2 5 4 6" xfId="2275"/>
    <cellStyle name="Обычный 6 2 5 4 7" xfId="901"/>
    <cellStyle name="Обычный 6 2 5 5" xfId="294"/>
    <cellStyle name="Обычный 6 2 5 5 2" xfId="1691"/>
    <cellStyle name="Обычный 6 2 5 5 3" xfId="996"/>
    <cellStyle name="Обычный 6 2 5 6" xfId="465"/>
    <cellStyle name="Обычный 6 2 5 6 2" xfId="1862"/>
    <cellStyle name="Обычный 6 2 5 6 3" xfId="1167"/>
    <cellStyle name="Обычный 6 2 5 7" xfId="703"/>
    <cellStyle name="Обычный 6 2 5 7 2" xfId="2093"/>
    <cellStyle name="Обычный 6 2 5 7 3" xfId="1398"/>
    <cellStyle name="Обычный 6 2 5 8" xfId="1520"/>
    <cellStyle name="Обычный 6 2 5 9" xfId="2270"/>
    <cellStyle name="Обычный 6 2 6" xfId="199"/>
    <cellStyle name="Обычный 6 2 6 2" xfId="200"/>
    <cellStyle name="Обычный 6 2 6 2 2" xfId="372"/>
    <cellStyle name="Обычный 6 2 6 2 2 2" xfId="1769"/>
    <cellStyle name="Обычный 6 2 6 2 2 3" xfId="1074"/>
    <cellStyle name="Обычный 6 2 6 2 3" xfId="543"/>
    <cellStyle name="Обычный 6 2 6 2 3 2" xfId="1940"/>
    <cellStyle name="Обычный 6 2 6 2 3 3" xfId="1245"/>
    <cellStyle name="Обычный 6 2 6 2 4" xfId="710"/>
    <cellStyle name="Обычный 6 2 6 2 4 2" xfId="2100"/>
    <cellStyle name="Обычный 6 2 6 2 4 3" xfId="1405"/>
    <cellStyle name="Обычный 6 2 6 2 5" xfId="1598"/>
    <cellStyle name="Обычный 6 2 6 2 6" xfId="2277"/>
    <cellStyle name="Обычный 6 2 6 2 7" xfId="903"/>
    <cellStyle name="Обычный 6 2 6 3" xfId="201"/>
    <cellStyle name="Обычный 6 2 6 3 2" xfId="373"/>
    <cellStyle name="Обычный 6 2 6 3 2 2" xfId="1770"/>
    <cellStyle name="Обычный 6 2 6 3 2 3" xfId="1075"/>
    <cellStyle name="Обычный 6 2 6 3 3" xfId="544"/>
    <cellStyle name="Обычный 6 2 6 3 3 2" xfId="1941"/>
    <cellStyle name="Обычный 6 2 6 3 3 3" xfId="1246"/>
    <cellStyle name="Обычный 6 2 6 3 4" xfId="711"/>
    <cellStyle name="Обычный 6 2 6 3 4 2" xfId="2101"/>
    <cellStyle name="Обычный 6 2 6 3 4 3" xfId="1406"/>
    <cellStyle name="Обычный 6 2 6 3 5" xfId="1599"/>
    <cellStyle name="Обычный 6 2 6 3 6" xfId="2278"/>
    <cellStyle name="Обычный 6 2 6 3 7" xfId="904"/>
    <cellStyle name="Обычный 6 2 6 4" xfId="371"/>
    <cellStyle name="Обычный 6 2 6 4 2" xfId="1768"/>
    <cellStyle name="Обычный 6 2 6 4 3" xfId="1073"/>
    <cellStyle name="Обычный 6 2 6 5" xfId="542"/>
    <cellStyle name="Обычный 6 2 6 5 2" xfId="1939"/>
    <cellStyle name="Обычный 6 2 6 5 3" xfId="1244"/>
    <cellStyle name="Обычный 6 2 6 6" xfId="709"/>
    <cellStyle name="Обычный 6 2 6 6 2" xfId="2099"/>
    <cellStyle name="Обычный 6 2 6 6 3" xfId="1404"/>
    <cellStyle name="Обычный 6 2 6 7" xfId="1597"/>
    <cellStyle name="Обычный 6 2 6 8" xfId="2276"/>
    <cellStyle name="Обычный 6 2 6 9" xfId="902"/>
    <cellStyle name="Обычный 6 2 7" xfId="202"/>
    <cellStyle name="Обычный 6 2 7 2" xfId="374"/>
    <cellStyle name="Обычный 6 2 7 2 2" xfId="1771"/>
    <cellStyle name="Обычный 6 2 7 2 3" xfId="1076"/>
    <cellStyle name="Обычный 6 2 7 3" xfId="545"/>
    <cellStyle name="Обычный 6 2 7 3 2" xfId="1942"/>
    <cellStyle name="Обычный 6 2 7 3 3" xfId="1247"/>
    <cellStyle name="Обычный 6 2 7 4" xfId="712"/>
    <cellStyle name="Обычный 6 2 7 4 2" xfId="2102"/>
    <cellStyle name="Обычный 6 2 7 4 3" xfId="1407"/>
    <cellStyle name="Обычный 6 2 7 5" xfId="1600"/>
    <cellStyle name="Обычный 6 2 7 6" xfId="2279"/>
    <cellStyle name="Обычный 6 2 7 7" xfId="905"/>
    <cellStyle name="Обычный 6 2 8" xfId="203"/>
    <cellStyle name="Обычный 6 2 8 2" xfId="375"/>
    <cellStyle name="Обычный 6 2 8 2 2" xfId="1772"/>
    <cellStyle name="Обычный 6 2 8 2 3" xfId="1077"/>
    <cellStyle name="Обычный 6 2 8 3" xfId="546"/>
    <cellStyle name="Обычный 6 2 8 3 2" xfId="1943"/>
    <cellStyle name="Обычный 6 2 8 3 3" xfId="1248"/>
    <cellStyle name="Обычный 6 2 8 4" xfId="713"/>
    <cellStyle name="Обычный 6 2 8 4 2" xfId="2103"/>
    <cellStyle name="Обычный 6 2 8 4 3" xfId="1408"/>
    <cellStyle name="Обычный 6 2 8 5" xfId="1601"/>
    <cellStyle name="Обычный 6 2 8 6" xfId="2280"/>
    <cellStyle name="Обычный 6 2 8 7" xfId="906"/>
    <cellStyle name="Обычный 6 2 9" xfId="204"/>
    <cellStyle name="Обычный 6 2 9 2" xfId="376"/>
    <cellStyle name="Обычный 6 2 9 2 2" xfId="1773"/>
    <cellStyle name="Обычный 6 2 9 2 3" xfId="1078"/>
    <cellStyle name="Обычный 6 2 9 3" xfId="547"/>
    <cellStyle name="Обычный 6 2 9 3 2" xfId="1944"/>
    <cellStyle name="Обычный 6 2 9 3 3" xfId="1249"/>
    <cellStyle name="Обычный 6 2 9 4" xfId="714"/>
    <cellStyle name="Обычный 6 2 9 4 2" xfId="2104"/>
    <cellStyle name="Обычный 6 2 9 4 3" xfId="1409"/>
    <cellStyle name="Обычный 6 2 9 5" xfId="1602"/>
    <cellStyle name="Обычный 6 2 9 6" xfId="2281"/>
    <cellStyle name="Обычный 6 2 9 7" xfId="907"/>
    <cellStyle name="Обычный 6 3" xfId="126"/>
    <cellStyle name="Обычный 6 3 10" xfId="829"/>
    <cellStyle name="Обычный 6 3 2" xfId="205"/>
    <cellStyle name="Обычный 6 3 2 2" xfId="206"/>
    <cellStyle name="Обычный 6 3 2 2 2" xfId="378"/>
    <cellStyle name="Обычный 6 3 2 2 2 2" xfId="1775"/>
    <cellStyle name="Обычный 6 3 2 2 2 3" xfId="1080"/>
    <cellStyle name="Обычный 6 3 2 2 3" xfId="549"/>
    <cellStyle name="Обычный 6 3 2 2 3 2" xfId="1946"/>
    <cellStyle name="Обычный 6 3 2 2 3 3" xfId="1251"/>
    <cellStyle name="Обычный 6 3 2 2 4" xfId="717"/>
    <cellStyle name="Обычный 6 3 2 2 4 2" xfId="2107"/>
    <cellStyle name="Обычный 6 3 2 2 4 3" xfId="1412"/>
    <cellStyle name="Обычный 6 3 2 2 5" xfId="1604"/>
    <cellStyle name="Обычный 6 3 2 2 6" xfId="2284"/>
    <cellStyle name="Обычный 6 3 2 2 7" xfId="909"/>
    <cellStyle name="Обычный 6 3 2 3" xfId="207"/>
    <cellStyle name="Обычный 6 3 2 3 2" xfId="379"/>
    <cellStyle name="Обычный 6 3 2 3 2 2" xfId="1776"/>
    <cellStyle name="Обычный 6 3 2 3 2 3" xfId="1081"/>
    <cellStyle name="Обычный 6 3 2 3 3" xfId="550"/>
    <cellStyle name="Обычный 6 3 2 3 3 2" xfId="1947"/>
    <cellStyle name="Обычный 6 3 2 3 3 3" xfId="1252"/>
    <cellStyle name="Обычный 6 3 2 3 4" xfId="718"/>
    <cellStyle name="Обычный 6 3 2 3 4 2" xfId="2108"/>
    <cellStyle name="Обычный 6 3 2 3 4 3" xfId="1413"/>
    <cellStyle name="Обычный 6 3 2 3 5" xfId="1605"/>
    <cellStyle name="Обычный 6 3 2 3 6" xfId="2285"/>
    <cellStyle name="Обычный 6 3 2 3 7" xfId="910"/>
    <cellStyle name="Обычный 6 3 2 4" xfId="377"/>
    <cellStyle name="Обычный 6 3 2 4 2" xfId="1774"/>
    <cellStyle name="Обычный 6 3 2 4 3" xfId="1079"/>
    <cellStyle name="Обычный 6 3 2 5" xfId="548"/>
    <cellStyle name="Обычный 6 3 2 5 2" xfId="1945"/>
    <cellStyle name="Обычный 6 3 2 5 3" xfId="1250"/>
    <cellStyle name="Обычный 6 3 2 6" xfId="716"/>
    <cellStyle name="Обычный 6 3 2 6 2" xfId="2106"/>
    <cellStyle name="Обычный 6 3 2 6 3" xfId="1411"/>
    <cellStyle name="Обычный 6 3 2 7" xfId="1603"/>
    <cellStyle name="Обычный 6 3 2 8" xfId="2283"/>
    <cellStyle name="Обычный 6 3 2 9" xfId="908"/>
    <cellStyle name="Обычный 6 3 3" xfId="208"/>
    <cellStyle name="Обычный 6 3 3 2" xfId="380"/>
    <cellStyle name="Обычный 6 3 3 2 2" xfId="1777"/>
    <cellStyle name="Обычный 6 3 3 2 3" xfId="1082"/>
    <cellStyle name="Обычный 6 3 3 3" xfId="551"/>
    <cellStyle name="Обычный 6 3 3 3 2" xfId="1948"/>
    <cellStyle name="Обычный 6 3 3 3 3" xfId="1253"/>
    <cellStyle name="Обычный 6 3 3 4" xfId="719"/>
    <cellStyle name="Обычный 6 3 3 4 2" xfId="2109"/>
    <cellStyle name="Обычный 6 3 3 4 3" xfId="1414"/>
    <cellStyle name="Обычный 6 3 3 5" xfId="1606"/>
    <cellStyle name="Обычный 6 3 3 6" xfId="2286"/>
    <cellStyle name="Обычный 6 3 3 7" xfId="911"/>
    <cellStyle name="Обычный 6 3 4" xfId="209"/>
    <cellStyle name="Обычный 6 3 4 2" xfId="381"/>
    <cellStyle name="Обычный 6 3 4 2 2" xfId="1778"/>
    <cellStyle name="Обычный 6 3 4 2 3" xfId="1083"/>
    <cellStyle name="Обычный 6 3 4 3" xfId="552"/>
    <cellStyle name="Обычный 6 3 4 3 2" xfId="1949"/>
    <cellStyle name="Обычный 6 3 4 3 3" xfId="1254"/>
    <cellStyle name="Обычный 6 3 4 4" xfId="720"/>
    <cellStyle name="Обычный 6 3 4 4 2" xfId="2110"/>
    <cellStyle name="Обычный 6 3 4 4 3" xfId="1415"/>
    <cellStyle name="Обычный 6 3 4 5" xfId="1607"/>
    <cellStyle name="Обычный 6 3 4 6" xfId="2287"/>
    <cellStyle name="Обычный 6 3 4 7" xfId="912"/>
    <cellStyle name="Обычный 6 3 5" xfId="298"/>
    <cellStyle name="Обычный 6 3 5 2" xfId="1695"/>
    <cellStyle name="Обычный 6 3 5 3" xfId="1000"/>
    <cellStyle name="Обычный 6 3 6" xfId="469"/>
    <cellStyle name="Обычный 6 3 6 2" xfId="1866"/>
    <cellStyle name="Обычный 6 3 6 3" xfId="1171"/>
    <cellStyle name="Обычный 6 3 7" xfId="715"/>
    <cellStyle name="Обычный 6 3 7 2" xfId="2105"/>
    <cellStyle name="Обычный 6 3 7 3" xfId="1410"/>
    <cellStyle name="Обычный 6 3 8" xfId="1524"/>
    <cellStyle name="Обычный 6 3 9" xfId="2282"/>
    <cellStyle name="Обычный 6 4" xfId="119"/>
    <cellStyle name="Обычный 6 4 10" xfId="822"/>
    <cellStyle name="Обычный 6 4 2" xfId="210"/>
    <cellStyle name="Обычный 6 4 2 2" xfId="211"/>
    <cellStyle name="Обычный 6 4 2 2 2" xfId="383"/>
    <cellStyle name="Обычный 6 4 2 2 2 2" xfId="1780"/>
    <cellStyle name="Обычный 6 4 2 2 2 3" xfId="1085"/>
    <cellStyle name="Обычный 6 4 2 2 3" xfId="554"/>
    <cellStyle name="Обычный 6 4 2 2 3 2" xfId="1951"/>
    <cellStyle name="Обычный 6 4 2 2 3 3" xfId="1256"/>
    <cellStyle name="Обычный 6 4 2 2 4" xfId="723"/>
    <cellStyle name="Обычный 6 4 2 2 4 2" xfId="2113"/>
    <cellStyle name="Обычный 6 4 2 2 4 3" xfId="1418"/>
    <cellStyle name="Обычный 6 4 2 2 5" xfId="1609"/>
    <cellStyle name="Обычный 6 4 2 2 6" xfId="2290"/>
    <cellStyle name="Обычный 6 4 2 2 7" xfId="914"/>
    <cellStyle name="Обычный 6 4 2 3" xfId="212"/>
    <cellStyle name="Обычный 6 4 2 3 2" xfId="384"/>
    <cellStyle name="Обычный 6 4 2 3 2 2" xfId="1781"/>
    <cellStyle name="Обычный 6 4 2 3 2 3" xfId="1086"/>
    <cellStyle name="Обычный 6 4 2 3 3" xfId="555"/>
    <cellStyle name="Обычный 6 4 2 3 3 2" xfId="1952"/>
    <cellStyle name="Обычный 6 4 2 3 3 3" xfId="1257"/>
    <cellStyle name="Обычный 6 4 2 3 4" xfId="724"/>
    <cellStyle name="Обычный 6 4 2 3 4 2" xfId="2114"/>
    <cellStyle name="Обычный 6 4 2 3 4 3" xfId="1419"/>
    <cellStyle name="Обычный 6 4 2 3 5" xfId="1610"/>
    <cellStyle name="Обычный 6 4 2 3 6" xfId="2291"/>
    <cellStyle name="Обычный 6 4 2 3 7" xfId="915"/>
    <cellStyle name="Обычный 6 4 2 4" xfId="382"/>
    <cellStyle name="Обычный 6 4 2 4 2" xfId="1779"/>
    <cellStyle name="Обычный 6 4 2 4 3" xfId="1084"/>
    <cellStyle name="Обычный 6 4 2 5" xfId="553"/>
    <cellStyle name="Обычный 6 4 2 5 2" xfId="1950"/>
    <cellStyle name="Обычный 6 4 2 5 3" xfId="1255"/>
    <cellStyle name="Обычный 6 4 2 6" xfId="722"/>
    <cellStyle name="Обычный 6 4 2 6 2" xfId="2112"/>
    <cellStyle name="Обычный 6 4 2 6 3" xfId="1417"/>
    <cellStyle name="Обычный 6 4 2 7" xfId="1608"/>
    <cellStyle name="Обычный 6 4 2 8" xfId="2289"/>
    <cellStyle name="Обычный 6 4 2 9" xfId="913"/>
    <cellStyle name="Обычный 6 4 3" xfId="213"/>
    <cellStyle name="Обычный 6 4 3 2" xfId="385"/>
    <cellStyle name="Обычный 6 4 3 2 2" xfId="1782"/>
    <cellStyle name="Обычный 6 4 3 2 3" xfId="1087"/>
    <cellStyle name="Обычный 6 4 3 3" xfId="556"/>
    <cellStyle name="Обычный 6 4 3 3 2" xfId="1953"/>
    <cellStyle name="Обычный 6 4 3 3 3" xfId="1258"/>
    <cellStyle name="Обычный 6 4 3 4" xfId="725"/>
    <cellStyle name="Обычный 6 4 3 4 2" xfId="2115"/>
    <cellStyle name="Обычный 6 4 3 4 3" xfId="1420"/>
    <cellStyle name="Обычный 6 4 3 5" xfId="1611"/>
    <cellStyle name="Обычный 6 4 3 6" xfId="2292"/>
    <cellStyle name="Обычный 6 4 3 7" xfId="916"/>
    <cellStyle name="Обычный 6 4 4" xfId="214"/>
    <cellStyle name="Обычный 6 4 4 2" xfId="386"/>
    <cellStyle name="Обычный 6 4 4 2 2" xfId="1783"/>
    <cellStyle name="Обычный 6 4 4 2 3" xfId="1088"/>
    <cellStyle name="Обычный 6 4 4 3" xfId="557"/>
    <cellStyle name="Обычный 6 4 4 3 2" xfId="1954"/>
    <cellStyle name="Обычный 6 4 4 3 3" xfId="1259"/>
    <cellStyle name="Обычный 6 4 4 4" xfId="726"/>
    <cellStyle name="Обычный 6 4 4 4 2" xfId="2116"/>
    <cellStyle name="Обычный 6 4 4 4 3" xfId="1421"/>
    <cellStyle name="Обычный 6 4 4 5" xfId="1612"/>
    <cellStyle name="Обычный 6 4 4 6" xfId="2293"/>
    <cellStyle name="Обычный 6 4 4 7" xfId="917"/>
    <cellStyle name="Обычный 6 4 5" xfId="291"/>
    <cellStyle name="Обычный 6 4 5 2" xfId="1688"/>
    <cellStyle name="Обычный 6 4 5 3" xfId="993"/>
    <cellStyle name="Обычный 6 4 6" xfId="462"/>
    <cellStyle name="Обычный 6 4 6 2" xfId="1859"/>
    <cellStyle name="Обычный 6 4 6 3" xfId="1164"/>
    <cellStyle name="Обычный 6 4 7" xfId="721"/>
    <cellStyle name="Обычный 6 4 7 2" xfId="2111"/>
    <cellStyle name="Обычный 6 4 7 3" xfId="1416"/>
    <cellStyle name="Обычный 6 4 8" xfId="1517"/>
    <cellStyle name="Обычный 6 4 9" xfId="2288"/>
    <cellStyle name="Обычный 6 5" xfId="215"/>
    <cellStyle name="Обычный 6 5 2" xfId="216"/>
    <cellStyle name="Обычный 6 5 2 2" xfId="388"/>
    <cellStyle name="Обычный 6 5 2 2 2" xfId="1785"/>
    <cellStyle name="Обычный 6 5 2 2 3" xfId="1090"/>
    <cellStyle name="Обычный 6 5 2 3" xfId="559"/>
    <cellStyle name="Обычный 6 5 2 3 2" xfId="1956"/>
    <cellStyle name="Обычный 6 5 2 3 3" xfId="1261"/>
    <cellStyle name="Обычный 6 5 2 4" xfId="728"/>
    <cellStyle name="Обычный 6 5 2 4 2" xfId="2118"/>
    <cellStyle name="Обычный 6 5 2 4 3" xfId="1423"/>
    <cellStyle name="Обычный 6 5 2 5" xfId="1614"/>
    <cellStyle name="Обычный 6 5 2 6" xfId="2295"/>
    <cellStyle name="Обычный 6 5 2 7" xfId="919"/>
    <cellStyle name="Обычный 6 5 3" xfId="217"/>
    <cellStyle name="Обычный 6 5 3 2" xfId="389"/>
    <cellStyle name="Обычный 6 5 3 2 2" xfId="1786"/>
    <cellStyle name="Обычный 6 5 3 2 3" xfId="1091"/>
    <cellStyle name="Обычный 6 5 3 3" xfId="560"/>
    <cellStyle name="Обычный 6 5 3 3 2" xfId="1957"/>
    <cellStyle name="Обычный 6 5 3 3 3" xfId="1262"/>
    <cellStyle name="Обычный 6 5 3 4" xfId="729"/>
    <cellStyle name="Обычный 6 5 3 4 2" xfId="2119"/>
    <cellStyle name="Обычный 6 5 3 4 3" xfId="1424"/>
    <cellStyle name="Обычный 6 5 3 5" xfId="1615"/>
    <cellStyle name="Обычный 6 5 3 6" xfId="2296"/>
    <cellStyle name="Обычный 6 5 3 7" xfId="920"/>
    <cellStyle name="Обычный 6 5 4" xfId="387"/>
    <cellStyle name="Обычный 6 5 4 2" xfId="1784"/>
    <cellStyle name="Обычный 6 5 4 3" xfId="1089"/>
    <cellStyle name="Обычный 6 5 5" xfId="558"/>
    <cellStyle name="Обычный 6 5 5 2" xfId="1955"/>
    <cellStyle name="Обычный 6 5 5 3" xfId="1260"/>
    <cellStyle name="Обычный 6 5 6" xfId="727"/>
    <cellStyle name="Обычный 6 5 6 2" xfId="2117"/>
    <cellStyle name="Обычный 6 5 6 3" xfId="1422"/>
    <cellStyle name="Обычный 6 5 7" xfId="1613"/>
    <cellStyle name="Обычный 6 5 8" xfId="2294"/>
    <cellStyle name="Обычный 6 5 9" xfId="918"/>
    <cellStyle name="Обычный 6 6" xfId="218"/>
    <cellStyle name="Обычный 6 6 2" xfId="390"/>
    <cellStyle name="Обычный 6 6 2 2" xfId="1787"/>
    <cellStyle name="Обычный 6 6 2 3" xfId="1092"/>
    <cellStyle name="Обычный 6 6 3" xfId="561"/>
    <cellStyle name="Обычный 6 6 3 2" xfId="1958"/>
    <cellStyle name="Обычный 6 6 3 3" xfId="1263"/>
    <cellStyle name="Обычный 6 6 4" xfId="730"/>
    <cellStyle name="Обычный 6 6 4 2" xfId="2120"/>
    <cellStyle name="Обычный 6 6 4 3" xfId="1425"/>
    <cellStyle name="Обычный 6 6 5" xfId="1616"/>
    <cellStyle name="Обычный 6 6 6" xfId="2297"/>
    <cellStyle name="Обычный 6 6 7" xfId="921"/>
    <cellStyle name="Обычный 6 7" xfId="219"/>
    <cellStyle name="Обычный 6 7 2" xfId="391"/>
    <cellStyle name="Обычный 6 7 2 2" xfId="1788"/>
    <cellStyle name="Обычный 6 7 2 3" xfId="1093"/>
    <cellStyle name="Обычный 6 7 3" xfId="562"/>
    <cellStyle name="Обычный 6 7 3 2" xfId="1959"/>
    <cellStyle name="Обычный 6 7 3 3" xfId="1264"/>
    <cellStyle name="Обычный 6 7 4" xfId="731"/>
    <cellStyle name="Обычный 6 7 4 2" xfId="2121"/>
    <cellStyle name="Обычный 6 7 4 3" xfId="1426"/>
    <cellStyle name="Обычный 6 7 5" xfId="1617"/>
    <cellStyle name="Обычный 6 7 6" xfId="2298"/>
    <cellStyle name="Обычный 6 7 7" xfId="922"/>
    <cellStyle name="Обычный 6 8" xfId="220"/>
    <cellStyle name="Обычный 6 8 2" xfId="392"/>
    <cellStyle name="Обычный 6 8 2 2" xfId="1789"/>
    <cellStyle name="Обычный 6 8 2 3" xfId="1094"/>
    <cellStyle name="Обычный 6 8 3" xfId="563"/>
    <cellStyle name="Обычный 6 8 3 2" xfId="1960"/>
    <cellStyle name="Обычный 6 8 3 3" xfId="1265"/>
    <cellStyle name="Обычный 6 8 4" xfId="732"/>
    <cellStyle name="Обычный 6 8 4 2" xfId="2122"/>
    <cellStyle name="Обычный 6 8 4 3" xfId="1427"/>
    <cellStyle name="Обычный 6 8 5" xfId="1618"/>
    <cellStyle name="Обычный 6 8 6" xfId="2299"/>
    <cellStyle name="Обычный 6 8 7" xfId="923"/>
    <cellStyle name="Обычный 6 9" xfId="108"/>
    <cellStyle name="Обычный 6 9 2" xfId="1507"/>
    <cellStyle name="Обычный 6 9 3" xfId="812"/>
    <cellStyle name="Обычный 7" xfId="55"/>
    <cellStyle name="Обычный 7 2" xfId="59"/>
    <cellStyle name="Обычный 7 2 10" xfId="457"/>
    <cellStyle name="Обычный 7 2 10 2" xfId="1854"/>
    <cellStyle name="Обычный 7 2 10 3" xfId="1159"/>
    <cellStyle name="Обычный 7 2 11" xfId="733"/>
    <cellStyle name="Обычный 7 2 11 2" xfId="2123"/>
    <cellStyle name="Обычный 7 2 11 3" xfId="1428"/>
    <cellStyle name="Обычный 7 2 12" xfId="1505"/>
    <cellStyle name="Обычный 7 2 13" xfId="2300"/>
    <cellStyle name="Обычный 7 2 14" xfId="810"/>
    <cellStyle name="Обычный 7 2 2" xfId="131"/>
    <cellStyle name="Обычный 7 2 2 10" xfId="834"/>
    <cellStyle name="Обычный 7 2 2 2" xfId="221"/>
    <cellStyle name="Обычный 7 2 2 2 2" xfId="222"/>
    <cellStyle name="Обычный 7 2 2 2 2 2" xfId="394"/>
    <cellStyle name="Обычный 7 2 2 2 2 2 2" xfId="1791"/>
    <cellStyle name="Обычный 7 2 2 2 2 2 3" xfId="1096"/>
    <cellStyle name="Обычный 7 2 2 2 2 3" xfId="565"/>
    <cellStyle name="Обычный 7 2 2 2 2 3 2" xfId="1962"/>
    <cellStyle name="Обычный 7 2 2 2 2 3 3" xfId="1267"/>
    <cellStyle name="Обычный 7 2 2 2 2 4" xfId="736"/>
    <cellStyle name="Обычный 7 2 2 2 2 4 2" xfId="2126"/>
    <cellStyle name="Обычный 7 2 2 2 2 4 3" xfId="1431"/>
    <cellStyle name="Обычный 7 2 2 2 2 5" xfId="1620"/>
    <cellStyle name="Обычный 7 2 2 2 2 6" xfId="2303"/>
    <cellStyle name="Обычный 7 2 2 2 2 7" xfId="925"/>
    <cellStyle name="Обычный 7 2 2 2 3" xfId="223"/>
    <cellStyle name="Обычный 7 2 2 2 3 2" xfId="395"/>
    <cellStyle name="Обычный 7 2 2 2 3 2 2" xfId="1792"/>
    <cellStyle name="Обычный 7 2 2 2 3 2 3" xfId="1097"/>
    <cellStyle name="Обычный 7 2 2 2 3 3" xfId="566"/>
    <cellStyle name="Обычный 7 2 2 2 3 3 2" xfId="1963"/>
    <cellStyle name="Обычный 7 2 2 2 3 3 3" xfId="1268"/>
    <cellStyle name="Обычный 7 2 2 2 3 4" xfId="737"/>
    <cellStyle name="Обычный 7 2 2 2 3 4 2" xfId="2127"/>
    <cellStyle name="Обычный 7 2 2 2 3 4 3" xfId="1432"/>
    <cellStyle name="Обычный 7 2 2 2 3 5" xfId="1621"/>
    <cellStyle name="Обычный 7 2 2 2 3 6" xfId="2304"/>
    <cellStyle name="Обычный 7 2 2 2 3 7" xfId="926"/>
    <cellStyle name="Обычный 7 2 2 2 4" xfId="393"/>
    <cellStyle name="Обычный 7 2 2 2 4 2" xfId="1790"/>
    <cellStyle name="Обычный 7 2 2 2 4 3" xfId="1095"/>
    <cellStyle name="Обычный 7 2 2 2 5" xfId="564"/>
    <cellStyle name="Обычный 7 2 2 2 5 2" xfId="1961"/>
    <cellStyle name="Обычный 7 2 2 2 5 3" xfId="1266"/>
    <cellStyle name="Обычный 7 2 2 2 6" xfId="735"/>
    <cellStyle name="Обычный 7 2 2 2 6 2" xfId="2125"/>
    <cellStyle name="Обычный 7 2 2 2 6 3" xfId="1430"/>
    <cellStyle name="Обычный 7 2 2 2 7" xfId="1619"/>
    <cellStyle name="Обычный 7 2 2 2 8" xfId="2302"/>
    <cellStyle name="Обычный 7 2 2 2 9" xfId="924"/>
    <cellStyle name="Обычный 7 2 2 3" xfId="224"/>
    <cellStyle name="Обычный 7 2 2 3 2" xfId="396"/>
    <cellStyle name="Обычный 7 2 2 3 2 2" xfId="1793"/>
    <cellStyle name="Обычный 7 2 2 3 2 3" xfId="1098"/>
    <cellStyle name="Обычный 7 2 2 3 3" xfId="567"/>
    <cellStyle name="Обычный 7 2 2 3 3 2" xfId="1964"/>
    <cellStyle name="Обычный 7 2 2 3 3 3" xfId="1269"/>
    <cellStyle name="Обычный 7 2 2 3 4" xfId="738"/>
    <cellStyle name="Обычный 7 2 2 3 4 2" xfId="2128"/>
    <cellStyle name="Обычный 7 2 2 3 4 3" xfId="1433"/>
    <cellStyle name="Обычный 7 2 2 3 5" xfId="1622"/>
    <cellStyle name="Обычный 7 2 2 3 6" xfId="2305"/>
    <cellStyle name="Обычный 7 2 2 3 7" xfId="927"/>
    <cellStyle name="Обычный 7 2 2 4" xfId="225"/>
    <cellStyle name="Обычный 7 2 2 4 2" xfId="397"/>
    <cellStyle name="Обычный 7 2 2 4 2 2" xfId="1794"/>
    <cellStyle name="Обычный 7 2 2 4 2 3" xfId="1099"/>
    <cellStyle name="Обычный 7 2 2 4 3" xfId="568"/>
    <cellStyle name="Обычный 7 2 2 4 3 2" xfId="1965"/>
    <cellStyle name="Обычный 7 2 2 4 3 3" xfId="1270"/>
    <cellStyle name="Обычный 7 2 2 4 4" xfId="739"/>
    <cellStyle name="Обычный 7 2 2 4 4 2" xfId="2129"/>
    <cellStyle name="Обычный 7 2 2 4 4 3" xfId="1434"/>
    <cellStyle name="Обычный 7 2 2 4 5" xfId="1623"/>
    <cellStyle name="Обычный 7 2 2 4 6" xfId="2306"/>
    <cellStyle name="Обычный 7 2 2 4 7" xfId="928"/>
    <cellStyle name="Обычный 7 2 2 5" xfId="303"/>
    <cellStyle name="Обычный 7 2 2 5 2" xfId="1700"/>
    <cellStyle name="Обычный 7 2 2 5 3" xfId="1005"/>
    <cellStyle name="Обычный 7 2 2 6" xfId="474"/>
    <cellStyle name="Обычный 7 2 2 6 2" xfId="1871"/>
    <cellStyle name="Обычный 7 2 2 6 3" xfId="1176"/>
    <cellStyle name="Обычный 7 2 2 7" xfId="734"/>
    <cellStyle name="Обычный 7 2 2 7 2" xfId="2124"/>
    <cellStyle name="Обычный 7 2 2 7 3" xfId="1429"/>
    <cellStyle name="Обычный 7 2 2 8" xfId="1529"/>
    <cellStyle name="Обычный 7 2 2 9" xfId="2301"/>
    <cellStyle name="Обычный 7 2 3" xfId="124"/>
    <cellStyle name="Обычный 7 2 3 10" xfId="827"/>
    <cellStyle name="Обычный 7 2 3 2" xfId="226"/>
    <cellStyle name="Обычный 7 2 3 2 2" xfId="227"/>
    <cellStyle name="Обычный 7 2 3 2 2 2" xfId="399"/>
    <cellStyle name="Обычный 7 2 3 2 2 2 2" xfId="1796"/>
    <cellStyle name="Обычный 7 2 3 2 2 2 3" xfId="1101"/>
    <cellStyle name="Обычный 7 2 3 2 2 3" xfId="570"/>
    <cellStyle name="Обычный 7 2 3 2 2 3 2" xfId="1967"/>
    <cellStyle name="Обычный 7 2 3 2 2 3 3" xfId="1272"/>
    <cellStyle name="Обычный 7 2 3 2 2 4" xfId="742"/>
    <cellStyle name="Обычный 7 2 3 2 2 4 2" xfId="2132"/>
    <cellStyle name="Обычный 7 2 3 2 2 4 3" xfId="1437"/>
    <cellStyle name="Обычный 7 2 3 2 2 5" xfId="1625"/>
    <cellStyle name="Обычный 7 2 3 2 2 6" xfId="2309"/>
    <cellStyle name="Обычный 7 2 3 2 2 7" xfId="930"/>
    <cellStyle name="Обычный 7 2 3 2 3" xfId="228"/>
    <cellStyle name="Обычный 7 2 3 2 3 2" xfId="400"/>
    <cellStyle name="Обычный 7 2 3 2 3 2 2" xfId="1797"/>
    <cellStyle name="Обычный 7 2 3 2 3 2 3" xfId="1102"/>
    <cellStyle name="Обычный 7 2 3 2 3 3" xfId="571"/>
    <cellStyle name="Обычный 7 2 3 2 3 3 2" xfId="1968"/>
    <cellStyle name="Обычный 7 2 3 2 3 3 3" xfId="1273"/>
    <cellStyle name="Обычный 7 2 3 2 3 4" xfId="743"/>
    <cellStyle name="Обычный 7 2 3 2 3 4 2" xfId="2133"/>
    <cellStyle name="Обычный 7 2 3 2 3 4 3" xfId="1438"/>
    <cellStyle name="Обычный 7 2 3 2 3 5" xfId="1626"/>
    <cellStyle name="Обычный 7 2 3 2 3 6" xfId="2310"/>
    <cellStyle name="Обычный 7 2 3 2 3 7" xfId="931"/>
    <cellStyle name="Обычный 7 2 3 2 4" xfId="398"/>
    <cellStyle name="Обычный 7 2 3 2 4 2" xfId="1795"/>
    <cellStyle name="Обычный 7 2 3 2 4 3" xfId="1100"/>
    <cellStyle name="Обычный 7 2 3 2 5" xfId="569"/>
    <cellStyle name="Обычный 7 2 3 2 5 2" xfId="1966"/>
    <cellStyle name="Обычный 7 2 3 2 5 3" xfId="1271"/>
    <cellStyle name="Обычный 7 2 3 2 6" xfId="741"/>
    <cellStyle name="Обычный 7 2 3 2 6 2" xfId="2131"/>
    <cellStyle name="Обычный 7 2 3 2 6 3" xfId="1436"/>
    <cellStyle name="Обычный 7 2 3 2 7" xfId="1624"/>
    <cellStyle name="Обычный 7 2 3 2 8" xfId="2308"/>
    <cellStyle name="Обычный 7 2 3 2 9" xfId="929"/>
    <cellStyle name="Обычный 7 2 3 3" xfId="229"/>
    <cellStyle name="Обычный 7 2 3 3 2" xfId="401"/>
    <cellStyle name="Обычный 7 2 3 3 2 2" xfId="1798"/>
    <cellStyle name="Обычный 7 2 3 3 2 3" xfId="1103"/>
    <cellStyle name="Обычный 7 2 3 3 3" xfId="572"/>
    <cellStyle name="Обычный 7 2 3 3 3 2" xfId="1969"/>
    <cellStyle name="Обычный 7 2 3 3 3 3" xfId="1274"/>
    <cellStyle name="Обычный 7 2 3 3 4" xfId="744"/>
    <cellStyle name="Обычный 7 2 3 3 4 2" xfId="2134"/>
    <cellStyle name="Обычный 7 2 3 3 4 3" xfId="1439"/>
    <cellStyle name="Обычный 7 2 3 3 5" xfId="1627"/>
    <cellStyle name="Обычный 7 2 3 3 6" xfId="2311"/>
    <cellStyle name="Обычный 7 2 3 3 7" xfId="932"/>
    <cellStyle name="Обычный 7 2 3 4" xfId="230"/>
    <cellStyle name="Обычный 7 2 3 4 2" xfId="402"/>
    <cellStyle name="Обычный 7 2 3 4 2 2" xfId="1799"/>
    <cellStyle name="Обычный 7 2 3 4 2 3" xfId="1104"/>
    <cellStyle name="Обычный 7 2 3 4 3" xfId="573"/>
    <cellStyle name="Обычный 7 2 3 4 3 2" xfId="1970"/>
    <cellStyle name="Обычный 7 2 3 4 3 3" xfId="1275"/>
    <cellStyle name="Обычный 7 2 3 4 4" xfId="745"/>
    <cellStyle name="Обычный 7 2 3 4 4 2" xfId="2135"/>
    <cellStyle name="Обычный 7 2 3 4 4 3" xfId="1440"/>
    <cellStyle name="Обычный 7 2 3 4 5" xfId="1628"/>
    <cellStyle name="Обычный 7 2 3 4 6" xfId="2312"/>
    <cellStyle name="Обычный 7 2 3 4 7" xfId="933"/>
    <cellStyle name="Обычный 7 2 3 5" xfId="296"/>
    <cellStyle name="Обычный 7 2 3 5 2" xfId="1693"/>
    <cellStyle name="Обычный 7 2 3 5 3" xfId="998"/>
    <cellStyle name="Обычный 7 2 3 6" xfId="467"/>
    <cellStyle name="Обычный 7 2 3 6 2" xfId="1864"/>
    <cellStyle name="Обычный 7 2 3 6 3" xfId="1169"/>
    <cellStyle name="Обычный 7 2 3 7" xfId="740"/>
    <cellStyle name="Обычный 7 2 3 7 2" xfId="2130"/>
    <cellStyle name="Обычный 7 2 3 7 3" xfId="1435"/>
    <cellStyle name="Обычный 7 2 3 8" xfId="1522"/>
    <cellStyle name="Обычный 7 2 3 9" xfId="2307"/>
    <cellStyle name="Обычный 7 2 4" xfId="231"/>
    <cellStyle name="Обычный 7 2 4 2" xfId="232"/>
    <cellStyle name="Обычный 7 2 4 2 2" xfId="404"/>
    <cellStyle name="Обычный 7 2 4 2 2 2" xfId="1801"/>
    <cellStyle name="Обычный 7 2 4 2 2 3" xfId="1106"/>
    <cellStyle name="Обычный 7 2 4 2 3" xfId="575"/>
    <cellStyle name="Обычный 7 2 4 2 3 2" xfId="1972"/>
    <cellStyle name="Обычный 7 2 4 2 3 3" xfId="1277"/>
    <cellStyle name="Обычный 7 2 4 2 4" xfId="747"/>
    <cellStyle name="Обычный 7 2 4 2 4 2" xfId="2137"/>
    <cellStyle name="Обычный 7 2 4 2 4 3" xfId="1442"/>
    <cellStyle name="Обычный 7 2 4 2 5" xfId="1630"/>
    <cellStyle name="Обычный 7 2 4 2 6" xfId="2314"/>
    <cellStyle name="Обычный 7 2 4 2 7" xfId="935"/>
    <cellStyle name="Обычный 7 2 4 3" xfId="233"/>
    <cellStyle name="Обычный 7 2 4 3 2" xfId="405"/>
    <cellStyle name="Обычный 7 2 4 3 2 2" xfId="1802"/>
    <cellStyle name="Обычный 7 2 4 3 2 3" xfId="1107"/>
    <cellStyle name="Обычный 7 2 4 3 3" xfId="576"/>
    <cellStyle name="Обычный 7 2 4 3 3 2" xfId="1973"/>
    <cellStyle name="Обычный 7 2 4 3 3 3" xfId="1278"/>
    <cellStyle name="Обычный 7 2 4 3 4" xfId="748"/>
    <cellStyle name="Обычный 7 2 4 3 4 2" xfId="2138"/>
    <cellStyle name="Обычный 7 2 4 3 4 3" xfId="1443"/>
    <cellStyle name="Обычный 7 2 4 3 5" xfId="1631"/>
    <cellStyle name="Обычный 7 2 4 3 6" xfId="2315"/>
    <cellStyle name="Обычный 7 2 4 3 7" xfId="936"/>
    <cellStyle name="Обычный 7 2 4 4" xfId="403"/>
    <cellStyle name="Обычный 7 2 4 4 2" xfId="1800"/>
    <cellStyle name="Обычный 7 2 4 4 3" xfId="1105"/>
    <cellStyle name="Обычный 7 2 4 5" xfId="574"/>
    <cellStyle name="Обычный 7 2 4 5 2" xfId="1971"/>
    <cellStyle name="Обычный 7 2 4 5 3" xfId="1276"/>
    <cellStyle name="Обычный 7 2 4 6" xfId="746"/>
    <cellStyle name="Обычный 7 2 4 6 2" xfId="2136"/>
    <cellStyle name="Обычный 7 2 4 6 3" xfId="1441"/>
    <cellStyle name="Обычный 7 2 4 7" xfId="1629"/>
    <cellStyle name="Обычный 7 2 4 8" xfId="2313"/>
    <cellStyle name="Обычный 7 2 4 9" xfId="934"/>
    <cellStyle name="Обычный 7 2 5" xfId="234"/>
    <cellStyle name="Обычный 7 2 5 2" xfId="406"/>
    <cellStyle name="Обычный 7 2 5 2 2" xfId="1803"/>
    <cellStyle name="Обычный 7 2 5 2 3" xfId="1108"/>
    <cellStyle name="Обычный 7 2 5 3" xfId="577"/>
    <cellStyle name="Обычный 7 2 5 3 2" xfId="1974"/>
    <cellStyle name="Обычный 7 2 5 3 3" xfId="1279"/>
    <cellStyle name="Обычный 7 2 5 4" xfId="749"/>
    <cellStyle name="Обычный 7 2 5 4 2" xfId="2139"/>
    <cellStyle name="Обычный 7 2 5 4 3" xfId="1444"/>
    <cellStyle name="Обычный 7 2 5 5" xfId="1632"/>
    <cellStyle name="Обычный 7 2 5 6" xfId="2316"/>
    <cellStyle name="Обычный 7 2 5 7" xfId="937"/>
    <cellStyle name="Обычный 7 2 6" xfId="235"/>
    <cellStyle name="Обычный 7 2 6 2" xfId="407"/>
    <cellStyle name="Обычный 7 2 6 2 2" xfId="1804"/>
    <cellStyle name="Обычный 7 2 6 2 3" xfId="1109"/>
    <cellStyle name="Обычный 7 2 6 3" xfId="578"/>
    <cellStyle name="Обычный 7 2 6 3 2" xfId="1975"/>
    <cellStyle name="Обычный 7 2 6 3 3" xfId="1280"/>
    <cellStyle name="Обычный 7 2 6 4" xfId="750"/>
    <cellStyle name="Обычный 7 2 6 4 2" xfId="2140"/>
    <cellStyle name="Обычный 7 2 6 4 3" xfId="1445"/>
    <cellStyle name="Обычный 7 2 6 5" xfId="1633"/>
    <cellStyle name="Обычный 7 2 6 6" xfId="2317"/>
    <cellStyle name="Обычный 7 2 6 7" xfId="938"/>
    <cellStyle name="Обычный 7 2 7" xfId="236"/>
    <cellStyle name="Обычный 7 2 7 2" xfId="408"/>
    <cellStyle name="Обычный 7 2 7 2 2" xfId="1805"/>
    <cellStyle name="Обычный 7 2 7 2 3" xfId="1110"/>
    <cellStyle name="Обычный 7 2 7 3" xfId="579"/>
    <cellStyle name="Обычный 7 2 7 3 2" xfId="1976"/>
    <cellStyle name="Обычный 7 2 7 3 3" xfId="1281"/>
    <cellStyle name="Обычный 7 2 7 4" xfId="751"/>
    <cellStyle name="Обычный 7 2 7 4 2" xfId="2141"/>
    <cellStyle name="Обычный 7 2 7 4 3" xfId="1446"/>
    <cellStyle name="Обычный 7 2 7 5" xfId="1634"/>
    <cellStyle name="Обычный 7 2 7 6" xfId="2318"/>
    <cellStyle name="Обычный 7 2 7 7" xfId="939"/>
    <cellStyle name="Обычный 7 2 8" xfId="113"/>
    <cellStyle name="Обычный 7 2 8 2" xfId="1512"/>
    <cellStyle name="Обычный 7 2 8 3" xfId="817"/>
    <cellStyle name="Обычный 7 2 9" xfId="286"/>
    <cellStyle name="Обычный 7 2 9 2" xfId="1683"/>
    <cellStyle name="Обычный 7 2 9 3" xfId="988"/>
    <cellStyle name="Обычный 8" xfId="58"/>
    <cellStyle name="Обычный 9" xfId="115"/>
    <cellStyle name="Обычный 9 10" xfId="2319"/>
    <cellStyle name="Обычный 9 11" xfId="819"/>
    <cellStyle name="Обычный 9 2" xfId="133"/>
    <cellStyle name="Обычный 9 2 10" xfId="836"/>
    <cellStyle name="Обычный 9 2 2" xfId="237"/>
    <cellStyle name="Обычный 9 2 2 10" xfId="940"/>
    <cellStyle name="Обычный 9 2 2 2" xfId="238"/>
    <cellStyle name="Обычный 9 2 2 2 2" xfId="410"/>
    <cellStyle name="Обычный 9 2 2 2 2 2" xfId="1807"/>
    <cellStyle name="Обычный 9 2 2 2 2 3" xfId="1112"/>
    <cellStyle name="Обычный 9 2 2 2 3" xfId="581"/>
    <cellStyle name="Обычный 9 2 2 2 3 2" xfId="1978"/>
    <cellStyle name="Обычный 9 2 2 2 3 3" xfId="1283"/>
    <cellStyle name="Обычный 9 2 2 2 4" xfId="755"/>
    <cellStyle name="Обычный 9 2 2 2 4 2" xfId="2145"/>
    <cellStyle name="Обычный 9 2 2 2 4 3" xfId="1450"/>
    <cellStyle name="Обычный 9 2 2 2 5" xfId="1636"/>
    <cellStyle name="Обычный 9 2 2 2 6" xfId="2322"/>
    <cellStyle name="Обычный 9 2 2 2 7" xfId="941"/>
    <cellStyle name="Обычный 9 2 2 3" xfId="239"/>
    <cellStyle name="Обычный 9 2 2 3 2" xfId="411"/>
    <cellStyle name="Обычный 9 2 2 3 2 2" xfId="1808"/>
    <cellStyle name="Обычный 9 2 2 3 2 3" xfId="1113"/>
    <cellStyle name="Обычный 9 2 2 3 3" xfId="582"/>
    <cellStyle name="Обычный 9 2 2 3 3 2" xfId="1979"/>
    <cellStyle name="Обычный 9 2 2 3 3 3" xfId="1284"/>
    <cellStyle name="Обычный 9 2 2 3 4" xfId="756"/>
    <cellStyle name="Обычный 9 2 2 3 4 2" xfId="2146"/>
    <cellStyle name="Обычный 9 2 2 3 4 3" xfId="1451"/>
    <cellStyle name="Обычный 9 2 2 3 5" xfId="1637"/>
    <cellStyle name="Обычный 9 2 2 3 6" xfId="2323"/>
    <cellStyle name="Обычный 9 2 2 3 7" xfId="942"/>
    <cellStyle name="Обычный 9 2 2 4" xfId="240"/>
    <cellStyle name="Обычный 9 2 2 4 2" xfId="412"/>
    <cellStyle name="Обычный 9 2 2 4 2 2" xfId="1809"/>
    <cellStyle name="Обычный 9 2 2 4 2 3" xfId="1114"/>
    <cellStyle name="Обычный 9 2 2 4 3" xfId="583"/>
    <cellStyle name="Обычный 9 2 2 4 3 2" xfId="1980"/>
    <cellStyle name="Обычный 9 2 2 4 3 3" xfId="1285"/>
    <cellStyle name="Обычный 9 2 2 4 4" xfId="757"/>
    <cellStyle name="Обычный 9 2 2 4 4 2" xfId="2147"/>
    <cellStyle name="Обычный 9 2 2 4 4 3" xfId="1452"/>
    <cellStyle name="Обычный 9 2 2 4 5" xfId="1638"/>
    <cellStyle name="Обычный 9 2 2 4 6" xfId="2324"/>
    <cellStyle name="Обычный 9 2 2 4 7" xfId="943"/>
    <cellStyle name="Обычный 9 2 2 5" xfId="409"/>
    <cellStyle name="Обычный 9 2 2 5 2" xfId="1806"/>
    <cellStyle name="Обычный 9 2 2 5 3" xfId="1111"/>
    <cellStyle name="Обычный 9 2 2 6" xfId="580"/>
    <cellStyle name="Обычный 9 2 2 6 2" xfId="1977"/>
    <cellStyle name="Обычный 9 2 2 6 3" xfId="1282"/>
    <cellStyle name="Обычный 9 2 2 7" xfId="754"/>
    <cellStyle name="Обычный 9 2 2 7 2" xfId="2144"/>
    <cellStyle name="Обычный 9 2 2 7 3" xfId="1449"/>
    <cellStyle name="Обычный 9 2 2 8" xfId="1635"/>
    <cellStyle name="Обычный 9 2 2 9" xfId="2321"/>
    <cellStyle name="Обычный 9 2 3" xfId="241"/>
    <cellStyle name="Обычный 9 2 3 2" xfId="413"/>
    <cellStyle name="Обычный 9 2 3 2 2" xfId="1810"/>
    <cellStyle name="Обычный 9 2 3 2 3" xfId="1115"/>
    <cellStyle name="Обычный 9 2 3 3" xfId="584"/>
    <cellStyle name="Обычный 9 2 3 3 2" xfId="1981"/>
    <cellStyle name="Обычный 9 2 3 3 3" xfId="1286"/>
    <cellStyle name="Обычный 9 2 3 4" xfId="758"/>
    <cellStyle name="Обычный 9 2 3 4 2" xfId="2148"/>
    <cellStyle name="Обычный 9 2 3 4 3" xfId="1453"/>
    <cellStyle name="Обычный 9 2 3 5" xfId="1639"/>
    <cellStyle name="Обычный 9 2 3 6" xfId="2325"/>
    <cellStyle name="Обычный 9 2 3 7" xfId="944"/>
    <cellStyle name="Обычный 9 2 4" xfId="242"/>
    <cellStyle name="Обычный 9 2 4 2" xfId="414"/>
    <cellStyle name="Обычный 9 2 4 2 2" xfId="1811"/>
    <cellStyle name="Обычный 9 2 4 2 3" xfId="1116"/>
    <cellStyle name="Обычный 9 2 4 3" xfId="585"/>
    <cellStyle name="Обычный 9 2 4 3 2" xfId="1982"/>
    <cellStyle name="Обычный 9 2 4 3 3" xfId="1287"/>
    <cellStyle name="Обычный 9 2 4 4" xfId="759"/>
    <cellStyle name="Обычный 9 2 4 4 2" xfId="2149"/>
    <cellStyle name="Обычный 9 2 4 4 3" xfId="1454"/>
    <cellStyle name="Обычный 9 2 4 5" xfId="1640"/>
    <cellStyle name="Обычный 9 2 4 6" xfId="2326"/>
    <cellStyle name="Обычный 9 2 4 7" xfId="945"/>
    <cellStyle name="Обычный 9 2 5" xfId="305"/>
    <cellStyle name="Обычный 9 2 5 2" xfId="1702"/>
    <cellStyle name="Обычный 9 2 5 3" xfId="1007"/>
    <cellStyle name="Обычный 9 2 6" xfId="476"/>
    <cellStyle name="Обычный 9 2 6 2" xfId="1873"/>
    <cellStyle name="Обычный 9 2 6 3" xfId="1178"/>
    <cellStyle name="Обычный 9 2 7" xfId="753"/>
    <cellStyle name="Обычный 9 2 7 2" xfId="2143"/>
    <cellStyle name="Обычный 9 2 7 3" xfId="1448"/>
    <cellStyle name="Обычный 9 2 8" xfId="1531"/>
    <cellStyle name="Обычный 9 2 9" xfId="2320"/>
    <cellStyle name="Обычный 9 3" xfId="138"/>
    <cellStyle name="Обычный 9 3 10" xfId="841"/>
    <cellStyle name="Обычный 9 3 2" xfId="243"/>
    <cellStyle name="Обычный 9 3 2 2" xfId="415"/>
    <cellStyle name="Обычный 9 3 2 2 2" xfId="1812"/>
    <cellStyle name="Обычный 9 3 2 2 3" xfId="1117"/>
    <cellStyle name="Обычный 9 3 2 3" xfId="586"/>
    <cellStyle name="Обычный 9 3 2 3 2" xfId="1983"/>
    <cellStyle name="Обычный 9 3 2 3 3" xfId="1288"/>
    <cellStyle name="Обычный 9 3 2 4" xfId="761"/>
    <cellStyle name="Обычный 9 3 2 4 2" xfId="2151"/>
    <cellStyle name="Обычный 9 3 2 4 3" xfId="1456"/>
    <cellStyle name="Обычный 9 3 2 5" xfId="1641"/>
    <cellStyle name="Обычный 9 3 2 6" xfId="2328"/>
    <cellStyle name="Обычный 9 3 2 7" xfId="946"/>
    <cellStyle name="Обычный 9 3 3" xfId="244"/>
    <cellStyle name="Обычный 9 3 3 2" xfId="416"/>
    <cellStyle name="Обычный 9 3 3 2 2" xfId="1813"/>
    <cellStyle name="Обычный 9 3 3 2 3" xfId="1118"/>
    <cellStyle name="Обычный 9 3 3 3" xfId="587"/>
    <cellStyle name="Обычный 9 3 3 3 2" xfId="1984"/>
    <cellStyle name="Обычный 9 3 3 3 3" xfId="1289"/>
    <cellStyle name="Обычный 9 3 3 4" xfId="762"/>
    <cellStyle name="Обычный 9 3 3 4 2" xfId="2152"/>
    <cellStyle name="Обычный 9 3 3 4 3" xfId="1457"/>
    <cellStyle name="Обычный 9 3 3 5" xfId="1642"/>
    <cellStyle name="Обычный 9 3 3 6" xfId="2329"/>
    <cellStyle name="Обычный 9 3 3 7" xfId="947"/>
    <cellStyle name="Обычный 9 3 4" xfId="245"/>
    <cellStyle name="Обычный 9 3 4 2" xfId="417"/>
    <cellStyle name="Обычный 9 3 4 2 2" xfId="1814"/>
    <cellStyle name="Обычный 9 3 4 2 3" xfId="1119"/>
    <cellStyle name="Обычный 9 3 4 3" xfId="588"/>
    <cellStyle name="Обычный 9 3 4 3 2" xfId="1985"/>
    <cellStyle name="Обычный 9 3 4 3 3" xfId="1290"/>
    <cellStyle name="Обычный 9 3 4 4" xfId="763"/>
    <cellStyle name="Обычный 9 3 4 4 2" xfId="2153"/>
    <cellStyle name="Обычный 9 3 4 4 3" xfId="1458"/>
    <cellStyle name="Обычный 9 3 4 5" xfId="1643"/>
    <cellStyle name="Обычный 9 3 4 6" xfId="2330"/>
    <cellStyle name="Обычный 9 3 4 7" xfId="948"/>
    <cellStyle name="Обычный 9 3 5" xfId="310"/>
    <cellStyle name="Обычный 9 3 5 2" xfId="1707"/>
    <cellStyle name="Обычный 9 3 5 3" xfId="1012"/>
    <cellStyle name="Обычный 9 3 6" xfId="481"/>
    <cellStyle name="Обычный 9 3 6 2" xfId="1878"/>
    <cellStyle name="Обычный 9 3 6 3" xfId="1183"/>
    <cellStyle name="Обычный 9 3 7" xfId="760"/>
    <cellStyle name="Обычный 9 3 7 2" xfId="2150"/>
    <cellStyle name="Обычный 9 3 7 3" xfId="1455"/>
    <cellStyle name="Обычный 9 3 8" xfId="1536"/>
    <cellStyle name="Обычный 9 3 9" xfId="2327"/>
    <cellStyle name="Обычный 9 4" xfId="246"/>
    <cellStyle name="Обычный 9 4 2" xfId="418"/>
    <cellStyle name="Обычный 9 4 2 2" xfId="1815"/>
    <cellStyle name="Обычный 9 4 2 3" xfId="1120"/>
    <cellStyle name="Обычный 9 4 3" xfId="589"/>
    <cellStyle name="Обычный 9 4 3 2" xfId="1986"/>
    <cellStyle name="Обычный 9 4 3 3" xfId="1291"/>
    <cellStyle name="Обычный 9 4 4" xfId="764"/>
    <cellStyle name="Обычный 9 4 4 2" xfId="2154"/>
    <cellStyle name="Обычный 9 4 4 3" xfId="1459"/>
    <cellStyle name="Обычный 9 4 5" xfId="1644"/>
    <cellStyle name="Обычный 9 4 6" xfId="2331"/>
    <cellStyle name="Обычный 9 4 7" xfId="949"/>
    <cellStyle name="Обычный 9 5" xfId="247"/>
    <cellStyle name="Обычный 9 5 2" xfId="419"/>
    <cellStyle name="Обычный 9 5 2 2" xfId="1816"/>
    <cellStyle name="Обычный 9 5 2 3" xfId="1121"/>
    <cellStyle name="Обычный 9 5 3" xfId="590"/>
    <cellStyle name="Обычный 9 5 3 2" xfId="1987"/>
    <cellStyle name="Обычный 9 5 3 3" xfId="1292"/>
    <cellStyle name="Обычный 9 5 4" xfId="765"/>
    <cellStyle name="Обычный 9 5 4 2" xfId="2155"/>
    <cellStyle name="Обычный 9 5 4 3" xfId="1460"/>
    <cellStyle name="Обычный 9 5 5" xfId="1645"/>
    <cellStyle name="Обычный 9 5 6" xfId="2332"/>
    <cellStyle name="Обычный 9 5 7" xfId="950"/>
    <cellStyle name="Обычный 9 6" xfId="288"/>
    <cellStyle name="Обычный 9 6 2" xfId="1685"/>
    <cellStyle name="Обычный 9 6 3" xfId="990"/>
    <cellStyle name="Обычный 9 7" xfId="459"/>
    <cellStyle name="Обычный 9 7 2" xfId="1856"/>
    <cellStyle name="Обычный 9 7 3" xfId="1161"/>
    <cellStyle name="Обычный 9 8" xfId="752"/>
    <cellStyle name="Обычный 9 8 2" xfId="2142"/>
    <cellStyle name="Обычный 9 8 3" xfId="1447"/>
    <cellStyle name="Обычный 9 9" xfId="1514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2333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850"/>
    <cellStyle name="Финансовый 2 10 3" xfId="1155"/>
    <cellStyle name="Финансовый 2 11" xfId="626"/>
    <cellStyle name="Финансовый 2 12" xfId="1501"/>
    <cellStyle name="Финансовый 2 13" xfId="806"/>
    <cellStyle name="Финансовый 2 2" xfId="127"/>
    <cellStyle name="Финансовый 2 2 10" xfId="830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818"/>
    <cellStyle name="Финансовый 2 2 2 2 3 3" xfId="1123"/>
    <cellStyle name="Финансовый 2 2 2 2 4" xfId="592"/>
    <cellStyle name="Финансовый 2 2 2 2 4 2" xfId="1989"/>
    <cellStyle name="Финансовый 2 2 2 2 4 3" xfId="1294"/>
    <cellStyle name="Финансовый 2 2 2 2 5" xfId="769"/>
    <cellStyle name="Финансовый 2 2 2 2 5 2" xfId="2159"/>
    <cellStyle name="Финансовый 2 2 2 2 5 3" xfId="1464"/>
    <cellStyle name="Финансовый 2 2 2 2 6" xfId="1647"/>
    <cellStyle name="Финансовый 2 2 2 2 7" xfId="2337"/>
    <cellStyle name="Финансовый 2 2 2 2 8" xfId="952"/>
    <cellStyle name="Финансовый 2 2 2 3" xfId="250"/>
    <cellStyle name="Финансовый 2 2 2 3 2" xfId="422"/>
    <cellStyle name="Финансовый 2 2 2 3 2 2" xfId="1819"/>
    <cellStyle name="Финансовый 2 2 2 3 2 3" xfId="1124"/>
    <cellStyle name="Финансовый 2 2 2 3 3" xfId="593"/>
    <cellStyle name="Финансовый 2 2 2 3 3 2" xfId="1990"/>
    <cellStyle name="Финансовый 2 2 2 3 3 3" xfId="1295"/>
    <cellStyle name="Финансовый 2 2 2 3 4" xfId="770"/>
    <cellStyle name="Финансовый 2 2 2 3 4 2" xfId="2160"/>
    <cellStyle name="Финансовый 2 2 2 3 4 3" xfId="1465"/>
    <cellStyle name="Финансовый 2 2 2 3 5" xfId="1648"/>
    <cellStyle name="Финансовый 2 2 2 3 6" xfId="2338"/>
    <cellStyle name="Финансовый 2 2 2 3 7" xfId="953"/>
    <cellStyle name="Финансовый 2 2 2 4" xfId="420"/>
    <cellStyle name="Финансовый 2 2 2 4 2" xfId="1817"/>
    <cellStyle name="Финансовый 2 2 2 4 3" xfId="1122"/>
    <cellStyle name="Финансовый 2 2 2 5" xfId="591"/>
    <cellStyle name="Финансовый 2 2 2 5 2" xfId="1988"/>
    <cellStyle name="Финансовый 2 2 2 5 3" xfId="1293"/>
    <cellStyle name="Финансовый 2 2 2 6" xfId="768"/>
    <cellStyle name="Финансовый 2 2 2 6 2" xfId="2158"/>
    <cellStyle name="Финансовый 2 2 2 6 3" xfId="1463"/>
    <cellStyle name="Финансовый 2 2 2 7" xfId="1646"/>
    <cellStyle name="Финансовый 2 2 2 8" xfId="2336"/>
    <cellStyle name="Финансовый 2 2 2 9" xfId="951"/>
    <cellStyle name="Финансовый 2 2 3" xfId="251"/>
    <cellStyle name="Финансовый 2 2 3 2" xfId="423"/>
    <cellStyle name="Финансовый 2 2 3 2 2" xfId="1820"/>
    <cellStyle name="Финансовый 2 2 3 2 3" xfId="1125"/>
    <cellStyle name="Финансовый 2 2 3 3" xfId="594"/>
    <cellStyle name="Финансовый 2 2 3 3 2" xfId="1991"/>
    <cellStyle name="Финансовый 2 2 3 3 3" xfId="1296"/>
    <cellStyle name="Финансовый 2 2 3 4" xfId="771"/>
    <cellStyle name="Финансовый 2 2 3 4 2" xfId="2161"/>
    <cellStyle name="Финансовый 2 2 3 4 3" xfId="1466"/>
    <cellStyle name="Финансовый 2 2 3 5" xfId="1649"/>
    <cellStyle name="Финансовый 2 2 3 6" xfId="2339"/>
    <cellStyle name="Финансовый 2 2 3 7" xfId="954"/>
    <cellStyle name="Финансовый 2 2 4" xfId="252"/>
    <cellStyle name="Финансовый 2 2 4 2" xfId="424"/>
    <cellStyle name="Финансовый 2 2 4 2 2" xfId="1821"/>
    <cellStyle name="Финансовый 2 2 4 2 3" xfId="1126"/>
    <cellStyle name="Финансовый 2 2 4 3" xfId="595"/>
    <cellStyle name="Финансовый 2 2 4 3 2" xfId="1992"/>
    <cellStyle name="Финансовый 2 2 4 3 3" xfId="1297"/>
    <cellStyle name="Финансовый 2 2 4 4" xfId="772"/>
    <cellStyle name="Финансовый 2 2 4 4 2" xfId="2162"/>
    <cellStyle name="Финансовый 2 2 4 4 3" xfId="1467"/>
    <cellStyle name="Финансовый 2 2 4 5" xfId="1650"/>
    <cellStyle name="Финансовый 2 2 4 6" xfId="2340"/>
    <cellStyle name="Финансовый 2 2 4 7" xfId="955"/>
    <cellStyle name="Финансовый 2 2 5" xfId="299"/>
    <cellStyle name="Финансовый 2 2 5 2" xfId="1696"/>
    <cellStyle name="Финансовый 2 2 5 3" xfId="1001"/>
    <cellStyle name="Финансовый 2 2 6" xfId="470"/>
    <cellStyle name="Финансовый 2 2 6 2" xfId="1867"/>
    <cellStyle name="Финансовый 2 2 6 3" xfId="1172"/>
    <cellStyle name="Финансовый 2 2 7" xfId="767"/>
    <cellStyle name="Финансовый 2 2 7 2" xfId="2157"/>
    <cellStyle name="Финансовый 2 2 7 3" xfId="1462"/>
    <cellStyle name="Финансовый 2 2 8" xfId="1525"/>
    <cellStyle name="Финансовый 2 2 9" xfId="2335"/>
    <cellStyle name="Финансовый 2 3" xfId="120"/>
    <cellStyle name="Финансовый 2 3 10" xfId="823"/>
    <cellStyle name="Финансовый 2 3 2" xfId="253"/>
    <cellStyle name="Финансовый 2 3 2 2" xfId="254"/>
    <cellStyle name="Финансовый 2 3 2 2 2" xfId="426"/>
    <cellStyle name="Финансовый 2 3 2 2 2 2" xfId="1823"/>
    <cellStyle name="Финансовый 2 3 2 2 2 3" xfId="1128"/>
    <cellStyle name="Финансовый 2 3 2 2 3" xfId="597"/>
    <cellStyle name="Финансовый 2 3 2 2 3 2" xfId="1994"/>
    <cellStyle name="Финансовый 2 3 2 2 3 3" xfId="1299"/>
    <cellStyle name="Финансовый 2 3 2 2 4" xfId="775"/>
    <cellStyle name="Финансовый 2 3 2 2 4 2" xfId="2165"/>
    <cellStyle name="Финансовый 2 3 2 2 4 3" xfId="1470"/>
    <cellStyle name="Финансовый 2 3 2 2 5" xfId="1652"/>
    <cellStyle name="Финансовый 2 3 2 2 6" xfId="2343"/>
    <cellStyle name="Финансовый 2 3 2 2 7" xfId="957"/>
    <cellStyle name="Финансовый 2 3 2 3" xfId="255"/>
    <cellStyle name="Финансовый 2 3 2 3 2" xfId="427"/>
    <cellStyle name="Финансовый 2 3 2 3 2 2" xfId="1824"/>
    <cellStyle name="Финансовый 2 3 2 3 2 3" xfId="1129"/>
    <cellStyle name="Финансовый 2 3 2 3 3" xfId="598"/>
    <cellStyle name="Финансовый 2 3 2 3 3 2" xfId="1995"/>
    <cellStyle name="Финансовый 2 3 2 3 3 3" xfId="1300"/>
    <cellStyle name="Финансовый 2 3 2 3 4" xfId="776"/>
    <cellStyle name="Финансовый 2 3 2 3 4 2" xfId="2166"/>
    <cellStyle name="Финансовый 2 3 2 3 4 3" xfId="1471"/>
    <cellStyle name="Финансовый 2 3 2 3 5" xfId="1653"/>
    <cellStyle name="Финансовый 2 3 2 3 6" xfId="2344"/>
    <cellStyle name="Финансовый 2 3 2 3 7" xfId="958"/>
    <cellStyle name="Финансовый 2 3 2 4" xfId="425"/>
    <cellStyle name="Финансовый 2 3 2 4 2" xfId="1822"/>
    <cellStyle name="Финансовый 2 3 2 4 3" xfId="1127"/>
    <cellStyle name="Финансовый 2 3 2 5" xfId="596"/>
    <cellStyle name="Финансовый 2 3 2 5 2" xfId="1993"/>
    <cellStyle name="Финансовый 2 3 2 5 3" xfId="1298"/>
    <cellStyle name="Финансовый 2 3 2 6" xfId="774"/>
    <cellStyle name="Финансовый 2 3 2 6 2" xfId="2164"/>
    <cellStyle name="Финансовый 2 3 2 6 3" xfId="1469"/>
    <cellStyle name="Финансовый 2 3 2 7" xfId="1651"/>
    <cellStyle name="Финансовый 2 3 2 8" xfId="2342"/>
    <cellStyle name="Финансовый 2 3 2 9" xfId="956"/>
    <cellStyle name="Финансовый 2 3 3" xfId="256"/>
    <cellStyle name="Финансовый 2 3 3 2" xfId="428"/>
    <cellStyle name="Финансовый 2 3 3 2 2" xfId="1825"/>
    <cellStyle name="Финансовый 2 3 3 2 3" xfId="1130"/>
    <cellStyle name="Финансовый 2 3 3 3" xfId="599"/>
    <cellStyle name="Финансовый 2 3 3 3 2" xfId="1996"/>
    <cellStyle name="Финансовый 2 3 3 3 3" xfId="1301"/>
    <cellStyle name="Финансовый 2 3 3 4" xfId="777"/>
    <cellStyle name="Финансовый 2 3 3 4 2" xfId="2167"/>
    <cellStyle name="Финансовый 2 3 3 4 3" xfId="1472"/>
    <cellStyle name="Финансовый 2 3 3 5" xfId="1654"/>
    <cellStyle name="Финансовый 2 3 3 6" xfId="2345"/>
    <cellStyle name="Финансовый 2 3 3 7" xfId="959"/>
    <cellStyle name="Финансовый 2 3 4" xfId="257"/>
    <cellStyle name="Финансовый 2 3 4 2" xfId="429"/>
    <cellStyle name="Финансовый 2 3 4 2 2" xfId="1826"/>
    <cellStyle name="Финансовый 2 3 4 2 3" xfId="1131"/>
    <cellStyle name="Финансовый 2 3 4 3" xfId="600"/>
    <cellStyle name="Финансовый 2 3 4 3 2" xfId="1997"/>
    <cellStyle name="Финансовый 2 3 4 3 3" xfId="1302"/>
    <cellStyle name="Финансовый 2 3 4 4" xfId="778"/>
    <cellStyle name="Финансовый 2 3 4 4 2" xfId="2168"/>
    <cellStyle name="Финансовый 2 3 4 4 3" xfId="1473"/>
    <cellStyle name="Финансовый 2 3 4 5" xfId="1655"/>
    <cellStyle name="Финансовый 2 3 4 6" xfId="2346"/>
    <cellStyle name="Финансовый 2 3 4 7" xfId="960"/>
    <cellStyle name="Финансовый 2 3 5" xfId="292"/>
    <cellStyle name="Финансовый 2 3 5 2" xfId="1689"/>
    <cellStyle name="Финансовый 2 3 5 3" xfId="994"/>
    <cellStyle name="Финансовый 2 3 6" xfId="463"/>
    <cellStyle name="Финансовый 2 3 6 2" xfId="1860"/>
    <cellStyle name="Финансовый 2 3 6 3" xfId="1165"/>
    <cellStyle name="Финансовый 2 3 7" xfId="773"/>
    <cellStyle name="Финансовый 2 3 7 2" xfId="2163"/>
    <cellStyle name="Финансовый 2 3 7 3" xfId="1468"/>
    <cellStyle name="Финансовый 2 3 8" xfId="1518"/>
    <cellStyle name="Финансовый 2 3 9" xfId="2341"/>
    <cellStyle name="Финансовый 2 4" xfId="258"/>
    <cellStyle name="Финансовый 2 4 2" xfId="259"/>
    <cellStyle name="Финансовый 2 4 2 2" xfId="431"/>
    <cellStyle name="Финансовый 2 4 2 2 2" xfId="1828"/>
    <cellStyle name="Финансовый 2 4 2 2 3" xfId="1133"/>
    <cellStyle name="Финансовый 2 4 2 3" xfId="602"/>
    <cellStyle name="Финансовый 2 4 2 3 2" xfId="1999"/>
    <cellStyle name="Финансовый 2 4 2 3 3" xfId="1304"/>
    <cellStyle name="Финансовый 2 4 2 4" xfId="780"/>
    <cellStyle name="Финансовый 2 4 2 4 2" xfId="2170"/>
    <cellStyle name="Финансовый 2 4 2 4 3" xfId="1475"/>
    <cellStyle name="Финансовый 2 4 2 5" xfId="1657"/>
    <cellStyle name="Финансовый 2 4 2 6" xfId="2348"/>
    <cellStyle name="Финансовый 2 4 2 7" xfId="962"/>
    <cellStyle name="Финансовый 2 4 3" xfId="260"/>
    <cellStyle name="Финансовый 2 4 3 2" xfId="432"/>
    <cellStyle name="Финансовый 2 4 3 2 2" xfId="1829"/>
    <cellStyle name="Финансовый 2 4 3 2 3" xfId="1134"/>
    <cellStyle name="Финансовый 2 4 3 3" xfId="603"/>
    <cellStyle name="Финансовый 2 4 3 3 2" xfId="2000"/>
    <cellStyle name="Финансовый 2 4 3 3 3" xfId="1305"/>
    <cellStyle name="Финансовый 2 4 3 4" xfId="781"/>
    <cellStyle name="Финансовый 2 4 3 4 2" xfId="2171"/>
    <cellStyle name="Финансовый 2 4 3 4 3" xfId="1476"/>
    <cellStyle name="Финансовый 2 4 3 5" xfId="1658"/>
    <cellStyle name="Финансовый 2 4 3 6" xfId="2349"/>
    <cellStyle name="Финансовый 2 4 3 7" xfId="963"/>
    <cellStyle name="Финансовый 2 4 4" xfId="430"/>
    <cellStyle name="Финансовый 2 4 4 2" xfId="1827"/>
    <cellStyle name="Финансовый 2 4 4 3" xfId="1132"/>
    <cellStyle name="Финансовый 2 4 5" xfId="601"/>
    <cellStyle name="Финансовый 2 4 5 2" xfId="1998"/>
    <cellStyle name="Финансовый 2 4 5 3" xfId="1303"/>
    <cellStyle name="Финансовый 2 4 6" xfId="779"/>
    <cellStyle name="Финансовый 2 4 6 2" xfId="2169"/>
    <cellStyle name="Финансовый 2 4 6 3" xfId="1474"/>
    <cellStyle name="Финансовый 2 4 7" xfId="1656"/>
    <cellStyle name="Финансовый 2 4 8" xfId="2347"/>
    <cellStyle name="Финансовый 2 4 9" xfId="961"/>
    <cellStyle name="Финансовый 2 5" xfId="261"/>
    <cellStyle name="Финансовый 2 5 2" xfId="433"/>
    <cellStyle name="Финансовый 2 5 2 2" xfId="1830"/>
    <cellStyle name="Финансовый 2 5 2 3" xfId="1135"/>
    <cellStyle name="Финансовый 2 5 3" xfId="604"/>
    <cellStyle name="Финансовый 2 5 3 2" xfId="2001"/>
    <cellStyle name="Финансовый 2 5 3 3" xfId="1306"/>
    <cellStyle name="Финансовый 2 5 4" xfId="782"/>
    <cellStyle name="Финансовый 2 5 4 2" xfId="2172"/>
    <cellStyle name="Финансовый 2 5 4 3" xfId="1477"/>
    <cellStyle name="Финансовый 2 5 5" xfId="1659"/>
    <cellStyle name="Финансовый 2 5 6" xfId="2350"/>
    <cellStyle name="Финансовый 2 5 7" xfId="964"/>
    <cellStyle name="Финансовый 2 6" xfId="262"/>
    <cellStyle name="Финансовый 2 6 2" xfId="434"/>
    <cellStyle name="Финансовый 2 6 2 2" xfId="1831"/>
    <cellStyle name="Финансовый 2 6 2 3" xfId="1136"/>
    <cellStyle name="Финансовый 2 6 3" xfId="605"/>
    <cellStyle name="Финансовый 2 6 3 2" xfId="2002"/>
    <cellStyle name="Финансовый 2 6 3 3" xfId="1307"/>
    <cellStyle name="Финансовый 2 6 4" xfId="783"/>
    <cellStyle name="Финансовый 2 6 4 2" xfId="2173"/>
    <cellStyle name="Финансовый 2 6 4 3" xfId="1478"/>
    <cellStyle name="Финансовый 2 6 5" xfId="1660"/>
    <cellStyle name="Финансовый 2 6 6" xfId="2351"/>
    <cellStyle name="Финансовый 2 6 7" xfId="965"/>
    <cellStyle name="Финансовый 2 7" xfId="263"/>
    <cellStyle name="Финансовый 2 7 2" xfId="435"/>
    <cellStyle name="Финансовый 2 7 2 2" xfId="1832"/>
    <cellStyle name="Финансовый 2 7 2 3" xfId="1137"/>
    <cellStyle name="Финансовый 2 7 3" xfId="606"/>
    <cellStyle name="Финансовый 2 7 3 2" xfId="2003"/>
    <cellStyle name="Финансовый 2 7 3 3" xfId="1308"/>
    <cellStyle name="Финансовый 2 7 4" xfId="784"/>
    <cellStyle name="Финансовый 2 7 4 2" xfId="2174"/>
    <cellStyle name="Финансовый 2 7 4 3" xfId="1479"/>
    <cellStyle name="Финансовый 2 7 5" xfId="1661"/>
    <cellStyle name="Финансовый 2 7 6" xfId="2352"/>
    <cellStyle name="Финансовый 2 7 7" xfId="966"/>
    <cellStyle name="Финансовый 2 8" xfId="109"/>
    <cellStyle name="Финансовый 2 8 2" xfId="766"/>
    <cellStyle name="Финансовый 2 8 2 2" xfId="2156"/>
    <cellStyle name="Финансовый 2 8 2 3" xfId="1461"/>
    <cellStyle name="Финансовый 2 8 3" xfId="1508"/>
    <cellStyle name="Финансовый 2 8 4" xfId="2334"/>
    <cellStyle name="Финансовый 2 8 5" xfId="813"/>
    <cellStyle name="Финансовый 2 9" xfId="282"/>
    <cellStyle name="Финансовый 2 9 2" xfId="1679"/>
    <cellStyle name="Финансовый 2 9 3" xfId="984"/>
    <cellStyle name="Финансовый 3" xfId="52"/>
    <cellStyle name="Финансовый 3 10" xfId="454"/>
    <cellStyle name="Финансовый 3 10 2" xfId="1851"/>
    <cellStyle name="Финансовый 3 10 3" xfId="1156"/>
    <cellStyle name="Финансовый 3 11" xfId="785"/>
    <cellStyle name="Финансовый 3 11 2" xfId="2175"/>
    <cellStyle name="Финансовый 3 11 3" xfId="1480"/>
    <cellStyle name="Финансовый 3 12" xfId="1502"/>
    <cellStyle name="Финансовый 3 13" xfId="2353"/>
    <cellStyle name="Финансовый 3 14" xfId="807"/>
    <cellStyle name="Финансовый 3 2" xfId="128"/>
    <cellStyle name="Финансовый 3 2 10" xfId="831"/>
    <cellStyle name="Финансовый 3 2 2" xfId="264"/>
    <cellStyle name="Финансовый 3 2 2 2" xfId="265"/>
    <cellStyle name="Финансовый 3 2 2 2 2" xfId="437"/>
    <cellStyle name="Финансовый 3 2 2 2 2 2" xfId="1834"/>
    <cellStyle name="Финансовый 3 2 2 2 2 3" xfId="1139"/>
    <cellStyle name="Финансовый 3 2 2 2 3" xfId="608"/>
    <cellStyle name="Финансовый 3 2 2 2 3 2" xfId="2005"/>
    <cellStyle name="Финансовый 3 2 2 2 3 3" xfId="1310"/>
    <cellStyle name="Финансовый 3 2 2 2 4" xfId="788"/>
    <cellStyle name="Финансовый 3 2 2 2 4 2" xfId="2178"/>
    <cellStyle name="Финансовый 3 2 2 2 4 3" xfId="1483"/>
    <cellStyle name="Финансовый 3 2 2 2 5" xfId="1663"/>
    <cellStyle name="Финансовый 3 2 2 2 6" xfId="2356"/>
    <cellStyle name="Финансовый 3 2 2 2 7" xfId="968"/>
    <cellStyle name="Финансовый 3 2 2 3" xfId="266"/>
    <cellStyle name="Финансовый 3 2 2 3 2" xfId="438"/>
    <cellStyle name="Финансовый 3 2 2 3 2 2" xfId="1835"/>
    <cellStyle name="Финансовый 3 2 2 3 2 3" xfId="1140"/>
    <cellStyle name="Финансовый 3 2 2 3 3" xfId="609"/>
    <cellStyle name="Финансовый 3 2 2 3 3 2" xfId="2006"/>
    <cellStyle name="Финансовый 3 2 2 3 3 3" xfId="1311"/>
    <cellStyle name="Финансовый 3 2 2 3 4" xfId="789"/>
    <cellStyle name="Финансовый 3 2 2 3 4 2" xfId="2179"/>
    <cellStyle name="Финансовый 3 2 2 3 4 3" xfId="1484"/>
    <cellStyle name="Финансовый 3 2 2 3 5" xfId="1664"/>
    <cellStyle name="Финансовый 3 2 2 3 6" xfId="2357"/>
    <cellStyle name="Финансовый 3 2 2 3 7" xfId="969"/>
    <cellStyle name="Финансовый 3 2 2 4" xfId="436"/>
    <cellStyle name="Финансовый 3 2 2 4 2" xfId="1833"/>
    <cellStyle name="Финансовый 3 2 2 4 3" xfId="1138"/>
    <cellStyle name="Финансовый 3 2 2 5" xfId="607"/>
    <cellStyle name="Финансовый 3 2 2 5 2" xfId="2004"/>
    <cellStyle name="Финансовый 3 2 2 5 3" xfId="1309"/>
    <cellStyle name="Финансовый 3 2 2 6" xfId="787"/>
    <cellStyle name="Финансовый 3 2 2 6 2" xfId="2177"/>
    <cellStyle name="Финансовый 3 2 2 6 3" xfId="1482"/>
    <cellStyle name="Финансовый 3 2 2 7" xfId="1662"/>
    <cellStyle name="Финансовый 3 2 2 8" xfId="2355"/>
    <cellStyle name="Финансовый 3 2 2 9" xfId="967"/>
    <cellStyle name="Финансовый 3 2 3" xfId="267"/>
    <cellStyle name="Финансовый 3 2 3 2" xfId="439"/>
    <cellStyle name="Финансовый 3 2 3 2 2" xfId="1836"/>
    <cellStyle name="Финансовый 3 2 3 2 3" xfId="1141"/>
    <cellStyle name="Финансовый 3 2 3 3" xfId="610"/>
    <cellStyle name="Финансовый 3 2 3 3 2" xfId="2007"/>
    <cellStyle name="Финансовый 3 2 3 3 3" xfId="1312"/>
    <cellStyle name="Финансовый 3 2 3 4" xfId="790"/>
    <cellStyle name="Финансовый 3 2 3 4 2" xfId="2180"/>
    <cellStyle name="Финансовый 3 2 3 4 3" xfId="1485"/>
    <cellStyle name="Финансовый 3 2 3 5" xfId="1665"/>
    <cellStyle name="Финансовый 3 2 3 6" xfId="2358"/>
    <cellStyle name="Финансовый 3 2 3 7" xfId="970"/>
    <cellStyle name="Финансовый 3 2 4" xfId="268"/>
    <cellStyle name="Финансовый 3 2 4 2" xfId="440"/>
    <cellStyle name="Финансовый 3 2 4 2 2" xfId="1837"/>
    <cellStyle name="Финансовый 3 2 4 2 3" xfId="1142"/>
    <cellStyle name="Финансовый 3 2 4 3" xfId="611"/>
    <cellStyle name="Финансовый 3 2 4 3 2" xfId="2008"/>
    <cellStyle name="Финансовый 3 2 4 3 3" xfId="1313"/>
    <cellStyle name="Финансовый 3 2 4 4" xfId="791"/>
    <cellStyle name="Финансовый 3 2 4 4 2" xfId="2181"/>
    <cellStyle name="Финансовый 3 2 4 4 3" xfId="1486"/>
    <cellStyle name="Финансовый 3 2 4 5" xfId="1666"/>
    <cellStyle name="Финансовый 3 2 4 6" xfId="2359"/>
    <cellStyle name="Финансовый 3 2 4 7" xfId="971"/>
    <cellStyle name="Финансовый 3 2 5" xfId="300"/>
    <cellStyle name="Финансовый 3 2 5 2" xfId="1697"/>
    <cellStyle name="Финансовый 3 2 5 3" xfId="1002"/>
    <cellStyle name="Финансовый 3 2 6" xfId="471"/>
    <cellStyle name="Финансовый 3 2 6 2" xfId="1868"/>
    <cellStyle name="Финансовый 3 2 6 3" xfId="1173"/>
    <cellStyle name="Финансовый 3 2 7" xfId="786"/>
    <cellStyle name="Финансовый 3 2 7 2" xfId="2176"/>
    <cellStyle name="Финансовый 3 2 7 3" xfId="1481"/>
    <cellStyle name="Финансовый 3 2 8" xfId="1526"/>
    <cellStyle name="Финансовый 3 2 9" xfId="2354"/>
    <cellStyle name="Финансовый 3 3" xfId="121"/>
    <cellStyle name="Финансовый 3 3 10" xfId="824"/>
    <cellStyle name="Финансовый 3 3 2" xfId="269"/>
    <cellStyle name="Финансовый 3 3 2 2" xfId="270"/>
    <cellStyle name="Финансовый 3 3 2 2 2" xfId="442"/>
    <cellStyle name="Финансовый 3 3 2 2 2 2" xfId="1839"/>
    <cellStyle name="Финансовый 3 3 2 2 2 3" xfId="1144"/>
    <cellStyle name="Финансовый 3 3 2 2 3" xfId="613"/>
    <cellStyle name="Финансовый 3 3 2 2 3 2" xfId="2010"/>
    <cellStyle name="Финансовый 3 3 2 2 3 3" xfId="1315"/>
    <cellStyle name="Финансовый 3 3 2 2 4" xfId="794"/>
    <cellStyle name="Финансовый 3 3 2 2 4 2" xfId="2184"/>
    <cellStyle name="Финансовый 3 3 2 2 4 3" xfId="1489"/>
    <cellStyle name="Финансовый 3 3 2 2 5" xfId="1668"/>
    <cellStyle name="Финансовый 3 3 2 2 6" xfId="2362"/>
    <cellStyle name="Финансовый 3 3 2 2 7" xfId="973"/>
    <cellStyle name="Финансовый 3 3 2 3" xfId="271"/>
    <cellStyle name="Финансовый 3 3 2 3 2" xfId="443"/>
    <cellStyle name="Финансовый 3 3 2 3 2 2" xfId="1840"/>
    <cellStyle name="Финансовый 3 3 2 3 2 3" xfId="1145"/>
    <cellStyle name="Финансовый 3 3 2 3 3" xfId="614"/>
    <cellStyle name="Финансовый 3 3 2 3 3 2" xfId="2011"/>
    <cellStyle name="Финансовый 3 3 2 3 3 3" xfId="1316"/>
    <cellStyle name="Финансовый 3 3 2 3 4" xfId="795"/>
    <cellStyle name="Финансовый 3 3 2 3 4 2" xfId="2185"/>
    <cellStyle name="Финансовый 3 3 2 3 4 3" xfId="1490"/>
    <cellStyle name="Финансовый 3 3 2 3 5" xfId="1669"/>
    <cellStyle name="Финансовый 3 3 2 3 6" xfId="2363"/>
    <cellStyle name="Финансовый 3 3 2 3 7" xfId="974"/>
    <cellStyle name="Финансовый 3 3 2 4" xfId="441"/>
    <cellStyle name="Финансовый 3 3 2 4 2" xfId="1838"/>
    <cellStyle name="Финансовый 3 3 2 4 3" xfId="1143"/>
    <cellStyle name="Финансовый 3 3 2 5" xfId="612"/>
    <cellStyle name="Финансовый 3 3 2 5 2" xfId="2009"/>
    <cellStyle name="Финансовый 3 3 2 5 3" xfId="1314"/>
    <cellStyle name="Финансовый 3 3 2 6" xfId="793"/>
    <cellStyle name="Финансовый 3 3 2 6 2" xfId="2183"/>
    <cellStyle name="Финансовый 3 3 2 6 3" xfId="1488"/>
    <cellStyle name="Финансовый 3 3 2 7" xfId="1667"/>
    <cellStyle name="Финансовый 3 3 2 8" xfId="2361"/>
    <cellStyle name="Финансовый 3 3 2 9" xfId="972"/>
    <cellStyle name="Финансовый 3 3 3" xfId="272"/>
    <cellStyle name="Финансовый 3 3 3 2" xfId="444"/>
    <cellStyle name="Финансовый 3 3 3 2 2" xfId="1841"/>
    <cellStyle name="Финансовый 3 3 3 2 3" xfId="1146"/>
    <cellStyle name="Финансовый 3 3 3 3" xfId="615"/>
    <cellStyle name="Финансовый 3 3 3 3 2" xfId="2012"/>
    <cellStyle name="Финансовый 3 3 3 3 3" xfId="1317"/>
    <cellStyle name="Финансовый 3 3 3 4" xfId="796"/>
    <cellStyle name="Финансовый 3 3 3 4 2" xfId="2186"/>
    <cellStyle name="Финансовый 3 3 3 4 3" xfId="1491"/>
    <cellStyle name="Финансовый 3 3 3 5" xfId="1670"/>
    <cellStyle name="Финансовый 3 3 3 6" xfId="2364"/>
    <cellStyle name="Финансовый 3 3 3 7" xfId="975"/>
    <cellStyle name="Финансовый 3 3 4" xfId="273"/>
    <cellStyle name="Финансовый 3 3 4 2" xfId="445"/>
    <cellStyle name="Финансовый 3 3 4 2 2" xfId="1842"/>
    <cellStyle name="Финансовый 3 3 4 2 3" xfId="1147"/>
    <cellStyle name="Финансовый 3 3 4 3" xfId="616"/>
    <cellStyle name="Финансовый 3 3 4 3 2" xfId="2013"/>
    <cellStyle name="Финансовый 3 3 4 3 3" xfId="1318"/>
    <cellStyle name="Финансовый 3 3 4 4" xfId="797"/>
    <cellStyle name="Финансовый 3 3 4 4 2" xfId="2187"/>
    <cellStyle name="Финансовый 3 3 4 4 3" xfId="1492"/>
    <cellStyle name="Финансовый 3 3 4 5" xfId="1671"/>
    <cellStyle name="Финансовый 3 3 4 6" xfId="2365"/>
    <cellStyle name="Финансовый 3 3 4 7" xfId="976"/>
    <cellStyle name="Финансовый 3 3 5" xfId="293"/>
    <cellStyle name="Финансовый 3 3 5 2" xfId="1690"/>
    <cellStyle name="Финансовый 3 3 5 3" xfId="995"/>
    <cellStyle name="Финансовый 3 3 6" xfId="464"/>
    <cellStyle name="Финансовый 3 3 6 2" xfId="1861"/>
    <cellStyle name="Финансовый 3 3 6 3" xfId="1166"/>
    <cellStyle name="Финансовый 3 3 7" xfId="792"/>
    <cellStyle name="Финансовый 3 3 7 2" xfId="2182"/>
    <cellStyle name="Финансовый 3 3 7 3" xfId="1487"/>
    <cellStyle name="Финансовый 3 3 8" xfId="1519"/>
    <cellStyle name="Финансовый 3 3 9" xfId="2360"/>
    <cellStyle name="Финансовый 3 4" xfId="274"/>
    <cellStyle name="Финансовый 3 4 2" xfId="275"/>
    <cellStyle name="Финансовый 3 4 2 2" xfId="447"/>
    <cellStyle name="Финансовый 3 4 2 2 2" xfId="1844"/>
    <cellStyle name="Финансовый 3 4 2 2 3" xfId="1149"/>
    <cellStyle name="Финансовый 3 4 2 3" xfId="618"/>
    <cellStyle name="Финансовый 3 4 2 3 2" xfId="2015"/>
    <cellStyle name="Финансовый 3 4 2 3 3" xfId="1320"/>
    <cellStyle name="Финансовый 3 4 2 4" xfId="799"/>
    <cellStyle name="Финансовый 3 4 2 4 2" xfId="2189"/>
    <cellStyle name="Финансовый 3 4 2 4 3" xfId="1494"/>
    <cellStyle name="Финансовый 3 4 2 5" xfId="1673"/>
    <cellStyle name="Финансовый 3 4 2 6" xfId="2367"/>
    <cellStyle name="Финансовый 3 4 2 7" xfId="978"/>
    <cellStyle name="Финансовый 3 4 3" xfId="276"/>
    <cellStyle name="Финансовый 3 4 3 2" xfId="448"/>
    <cellStyle name="Финансовый 3 4 3 2 2" xfId="1845"/>
    <cellStyle name="Финансовый 3 4 3 2 3" xfId="1150"/>
    <cellStyle name="Финансовый 3 4 3 3" xfId="619"/>
    <cellStyle name="Финансовый 3 4 3 3 2" xfId="2016"/>
    <cellStyle name="Финансовый 3 4 3 3 3" xfId="1321"/>
    <cellStyle name="Финансовый 3 4 3 4" xfId="800"/>
    <cellStyle name="Финансовый 3 4 3 4 2" xfId="2190"/>
    <cellStyle name="Финансовый 3 4 3 4 3" xfId="1495"/>
    <cellStyle name="Финансовый 3 4 3 5" xfId="1674"/>
    <cellStyle name="Финансовый 3 4 3 6" xfId="2368"/>
    <cellStyle name="Финансовый 3 4 3 7" xfId="979"/>
    <cellStyle name="Финансовый 3 4 4" xfId="446"/>
    <cellStyle name="Финансовый 3 4 4 2" xfId="1843"/>
    <cellStyle name="Финансовый 3 4 4 3" xfId="1148"/>
    <cellStyle name="Финансовый 3 4 5" xfId="617"/>
    <cellStyle name="Финансовый 3 4 5 2" xfId="2014"/>
    <cellStyle name="Финансовый 3 4 5 3" xfId="1319"/>
    <cellStyle name="Финансовый 3 4 6" xfId="798"/>
    <cellStyle name="Финансовый 3 4 6 2" xfId="2188"/>
    <cellStyle name="Финансовый 3 4 6 3" xfId="1493"/>
    <cellStyle name="Финансовый 3 4 7" xfId="1672"/>
    <cellStyle name="Финансовый 3 4 8" xfId="2366"/>
    <cellStyle name="Финансовый 3 4 9" xfId="977"/>
    <cellStyle name="Финансовый 3 5" xfId="277"/>
    <cellStyle name="Финансовый 3 5 2" xfId="449"/>
    <cellStyle name="Финансовый 3 5 2 2" xfId="1846"/>
    <cellStyle name="Финансовый 3 5 2 3" xfId="1151"/>
    <cellStyle name="Финансовый 3 5 3" xfId="620"/>
    <cellStyle name="Финансовый 3 5 3 2" xfId="2017"/>
    <cellStyle name="Финансовый 3 5 3 3" xfId="1322"/>
    <cellStyle name="Финансовый 3 5 4" xfId="801"/>
    <cellStyle name="Финансовый 3 5 4 2" xfId="2191"/>
    <cellStyle name="Финансовый 3 5 4 3" xfId="1496"/>
    <cellStyle name="Финансовый 3 5 5" xfId="1675"/>
    <cellStyle name="Финансовый 3 5 6" xfId="2369"/>
    <cellStyle name="Финансовый 3 5 7" xfId="980"/>
    <cellStyle name="Финансовый 3 6" xfId="278"/>
    <cellStyle name="Финансовый 3 6 2" xfId="450"/>
    <cellStyle name="Финансовый 3 6 2 2" xfId="1847"/>
    <cellStyle name="Финансовый 3 6 2 3" xfId="1152"/>
    <cellStyle name="Финансовый 3 6 3" xfId="621"/>
    <cellStyle name="Финансовый 3 6 3 2" xfId="2018"/>
    <cellStyle name="Финансовый 3 6 3 3" xfId="1323"/>
    <cellStyle name="Финансовый 3 6 4" xfId="802"/>
    <cellStyle name="Финансовый 3 6 4 2" xfId="2192"/>
    <cellStyle name="Финансовый 3 6 4 3" xfId="1497"/>
    <cellStyle name="Финансовый 3 6 5" xfId="1676"/>
    <cellStyle name="Финансовый 3 6 6" xfId="2370"/>
    <cellStyle name="Финансовый 3 6 7" xfId="981"/>
    <cellStyle name="Финансовый 3 7" xfId="279"/>
    <cellStyle name="Финансовый 3 7 2" xfId="451"/>
    <cellStyle name="Финансовый 3 7 2 2" xfId="1848"/>
    <cellStyle name="Финансовый 3 7 2 3" xfId="1153"/>
    <cellStyle name="Финансовый 3 7 3" xfId="622"/>
    <cellStyle name="Финансовый 3 7 3 2" xfId="2019"/>
    <cellStyle name="Финансовый 3 7 3 3" xfId="1324"/>
    <cellStyle name="Финансовый 3 7 4" xfId="803"/>
    <cellStyle name="Финансовый 3 7 4 2" xfId="2193"/>
    <cellStyle name="Финансовый 3 7 4 3" xfId="1498"/>
    <cellStyle name="Финансовый 3 7 5" xfId="1677"/>
    <cellStyle name="Финансовый 3 7 6" xfId="2371"/>
    <cellStyle name="Финансовый 3 7 7" xfId="982"/>
    <cellStyle name="Финансовый 3 8" xfId="110"/>
    <cellStyle name="Финансовый 3 8 2" xfId="1509"/>
    <cellStyle name="Финансовый 3 8 3" xfId="814"/>
    <cellStyle name="Финансовый 3 9" xfId="283"/>
    <cellStyle name="Финансовый 3 9 2" xfId="1680"/>
    <cellStyle name="Финансовый 3 9 3" xfId="985"/>
    <cellStyle name="Финансовый 4" xfId="804"/>
    <cellStyle name="Финансовый 4 2" xfId="2020"/>
    <cellStyle name="Финансовый 5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36" t="s">
        <v>162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</row>
    <row r="5" spans="1:30" s="8" customFormat="1" ht="18.75" x14ac:dyDescent="0.3">
      <c r="A5" s="329" t="s">
        <v>63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29" t="s">
        <v>789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</row>
    <row r="8" spans="1:30" x14ac:dyDescent="0.25">
      <c r="A8" s="332" t="s">
        <v>75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</row>
    <row r="12" spans="1:30" ht="18.75" x14ac:dyDescent="0.25">
      <c r="A12" s="325" t="s">
        <v>794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</row>
    <row r="13" spans="1:30" x14ac:dyDescent="0.25">
      <c r="A13" s="332" t="s">
        <v>793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</row>
    <row r="15" spans="1:30" ht="78" customHeight="1" x14ac:dyDescent="0.25">
      <c r="A15" s="337" t="s">
        <v>64</v>
      </c>
      <c r="B15" s="331" t="s">
        <v>19</v>
      </c>
      <c r="C15" s="331" t="s">
        <v>5</v>
      </c>
      <c r="D15" s="331" t="s">
        <v>805</v>
      </c>
      <c r="E15" s="331" t="s">
        <v>806</v>
      </c>
      <c r="F15" s="331" t="s">
        <v>807</v>
      </c>
      <c r="G15" s="331" t="s">
        <v>808</v>
      </c>
      <c r="H15" s="331" t="s">
        <v>809</v>
      </c>
      <c r="I15" s="331"/>
      <c r="J15" s="331"/>
      <c r="K15" s="331"/>
      <c r="L15" s="331"/>
      <c r="M15" s="331"/>
      <c r="N15" s="331"/>
      <c r="O15" s="331"/>
      <c r="P15" s="331"/>
      <c r="Q15" s="331"/>
      <c r="R15" s="331" t="s">
        <v>810</v>
      </c>
      <c r="S15" s="327" t="s">
        <v>757</v>
      </c>
      <c r="T15" s="328"/>
      <c r="U15" s="328"/>
      <c r="V15" s="328"/>
      <c r="W15" s="328"/>
      <c r="X15" s="328"/>
      <c r="Y15" s="328"/>
      <c r="Z15" s="328"/>
      <c r="AA15" s="328"/>
      <c r="AB15" s="328"/>
      <c r="AC15" s="331" t="s">
        <v>7</v>
      </c>
    </row>
    <row r="16" spans="1:30" ht="39" customHeight="1" x14ac:dyDescent="0.25">
      <c r="A16" s="338"/>
      <c r="B16" s="331"/>
      <c r="C16" s="331"/>
      <c r="D16" s="331"/>
      <c r="E16" s="331"/>
      <c r="F16" s="331"/>
      <c r="G16" s="340"/>
      <c r="H16" s="331" t="s">
        <v>9</v>
      </c>
      <c r="I16" s="331"/>
      <c r="J16" s="331"/>
      <c r="K16" s="331"/>
      <c r="L16" s="331"/>
      <c r="M16" s="331" t="s">
        <v>10</v>
      </c>
      <c r="N16" s="331"/>
      <c r="O16" s="331"/>
      <c r="P16" s="331"/>
      <c r="Q16" s="331"/>
      <c r="R16" s="331"/>
      <c r="S16" s="333" t="s">
        <v>25</v>
      </c>
      <c r="T16" s="328"/>
      <c r="U16" s="334" t="s">
        <v>15</v>
      </c>
      <c r="V16" s="334"/>
      <c r="W16" s="334" t="s">
        <v>60</v>
      </c>
      <c r="X16" s="328"/>
      <c r="Y16" s="334" t="s">
        <v>65</v>
      </c>
      <c r="Z16" s="328"/>
      <c r="AA16" s="334" t="s">
        <v>16</v>
      </c>
      <c r="AB16" s="328"/>
      <c r="AC16" s="331"/>
    </row>
    <row r="17" spans="1:29" ht="112.5" customHeight="1" x14ac:dyDescent="0.25">
      <c r="A17" s="338"/>
      <c r="B17" s="331"/>
      <c r="C17" s="331"/>
      <c r="D17" s="331"/>
      <c r="E17" s="331"/>
      <c r="F17" s="331"/>
      <c r="G17" s="340"/>
      <c r="H17" s="335" t="s">
        <v>25</v>
      </c>
      <c r="I17" s="335" t="s">
        <v>15</v>
      </c>
      <c r="J17" s="334" t="s">
        <v>60</v>
      </c>
      <c r="K17" s="335" t="s">
        <v>65</v>
      </c>
      <c r="L17" s="335" t="s">
        <v>16</v>
      </c>
      <c r="M17" s="341" t="s">
        <v>17</v>
      </c>
      <c r="N17" s="341" t="s">
        <v>15</v>
      </c>
      <c r="O17" s="334" t="s">
        <v>60</v>
      </c>
      <c r="P17" s="341" t="s">
        <v>65</v>
      </c>
      <c r="Q17" s="341" t="s">
        <v>16</v>
      </c>
      <c r="R17" s="331"/>
      <c r="S17" s="328"/>
      <c r="T17" s="328"/>
      <c r="U17" s="334"/>
      <c r="V17" s="334"/>
      <c r="W17" s="328"/>
      <c r="X17" s="328"/>
      <c r="Y17" s="328"/>
      <c r="Z17" s="328"/>
      <c r="AA17" s="328"/>
      <c r="AB17" s="328"/>
      <c r="AC17" s="331"/>
    </row>
    <row r="18" spans="1:29" ht="64.5" customHeight="1" x14ac:dyDescent="0.25">
      <c r="A18" s="339"/>
      <c r="B18" s="331"/>
      <c r="C18" s="331"/>
      <c r="D18" s="331"/>
      <c r="E18" s="331"/>
      <c r="F18" s="331"/>
      <c r="G18" s="340"/>
      <c r="H18" s="335"/>
      <c r="I18" s="335"/>
      <c r="J18" s="334"/>
      <c r="K18" s="335"/>
      <c r="L18" s="335"/>
      <c r="M18" s="341"/>
      <c r="N18" s="341"/>
      <c r="O18" s="334"/>
      <c r="P18" s="341"/>
      <c r="Q18" s="341"/>
      <c r="R18" s="331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3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42" t="s">
        <v>76</v>
      </c>
      <c r="B21" s="343"/>
      <c r="C21" s="34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48" t="s">
        <v>787</v>
      </c>
      <c r="B23" s="348"/>
      <c r="C23" s="348"/>
      <c r="D23" s="348"/>
      <c r="E23" s="348"/>
      <c r="F23" s="348"/>
      <c r="G23" s="348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45"/>
    </row>
    <row r="27" spans="1:29" x14ac:dyDescent="0.25">
      <c r="J27" s="346"/>
    </row>
    <row r="28" spans="1:29" x14ac:dyDescent="0.25">
      <c r="J28" s="346"/>
    </row>
    <row r="29" spans="1:29" x14ac:dyDescent="0.25">
      <c r="J29" s="34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36"/>
  <sheetViews>
    <sheetView tabSelected="1" view="pageBreakPreview" topLeftCell="A3" zoomScaleSheetLayoutView="100" workbookViewId="0">
      <selection activeCell="A7" sqref="A7:U7"/>
    </sheetView>
  </sheetViews>
  <sheetFormatPr defaultRowHeight="11.25" x14ac:dyDescent="0.2"/>
  <cols>
    <col min="1" max="1" width="9.875" style="222" customWidth="1"/>
    <col min="2" max="2" width="61.875" style="222" customWidth="1"/>
    <col min="3" max="3" width="16.375" style="222" customWidth="1"/>
    <col min="4" max="4" width="18.625" style="222" customWidth="1"/>
    <col min="5" max="5" width="14.25" style="222" customWidth="1"/>
    <col min="6" max="6" width="7.5" style="222" customWidth="1"/>
    <col min="7" max="7" width="8.25" style="222" customWidth="1"/>
    <col min="8" max="8" width="7.625" style="222" customWidth="1"/>
    <col min="9" max="9" width="8.25" style="222" customWidth="1"/>
    <col min="10" max="12" width="7.875" style="222" customWidth="1"/>
    <col min="13" max="13" width="7.75" style="222" customWidth="1"/>
    <col min="14" max="14" width="7.125" style="222" customWidth="1"/>
    <col min="15" max="15" width="8.25" style="222" customWidth="1"/>
    <col min="16" max="16" width="9.625" style="222" customWidth="1"/>
    <col min="17" max="17" width="9" style="222" customWidth="1"/>
    <col min="18" max="19" width="8" style="222" customWidth="1"/>
    <col min="20" max="20" width="10.25" style="222" customWidth="1"/>
    <col min="21" max="21" width="8.5" style="222" customWidth="1"/>
    <col min="22" max="22" width="13.25" style="222" customWidth="1"/>
    <col min="23" max="23" width="13" style="222" customWidth="1"/>
    <col min="24" max="24" width="10.25" style="222" customWidth="1"/>
    <col min="25" max="25" width="11.25" style="222" customWidth="1"/>
    <col min="26" max="26" width="11.75" style="222" customWidth="1"/>
    <col min="27" max="27" width="8.75" style="222" customWidth="1"/>
    <col min="28" max="31" width="9" style="222"/>
    <col min="32" max="32" width="16.25" style="222" customWidth="1"/>
    <col min="33" max="67" width="9" style="222"/>
    <col min="68" max="68" width="17.375" style="222" customWidth="1"/>
    <col min="69" max="16384" width="9" style="222"/>
  </cols>
  <sheetData>
    <row r="1" spans="1:34" x14ac:dyDescent="0.2">
      <c r="U1" s="223" t="s">
        <v>55</v>
      </c>
    </row>
    <row r="2" spans="1:34" x14ac:dyDescent="0.2">
      <c r="U2" s="224" t="s">
        <v>0</v>
      </c>
    </row>
    <row r="3" spans="1:34" x14ac:dyDescent="0.2">
      <c r="U3" s="224" t="s">
        <v>792</v>
      </c>
    </row>
    <row r="4" spans="1:34" s="226" customFormat="1" x14ac:dyDescent="0.2">
      <c r="A4" s="439" t="s">
        <v>154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  <c r="P4" s="439"/>
      <c r="Q4" s="439"/>
      <c r="R4" s="439"/>
      <c r="S4" s="439"/>
      <c r="T4" s="439"/>
      <c r="U4" s="439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</row>
    <row r="5" spans="1:34" s="226" customFormat="1" ht="18.75" customHeight="1" x14ac:dyDescent="0.2">
      <c r="A5" s="440" t="s">
        <v>882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0"/>
      <c r="O5" s="440"/>
      <c r="P5" s="440"/>
      <c r="Q5" s="440"/>
      <c r="R5" s="440"/>
      <c r="S5" s="440"/>
      <c r="T5" s="440"/>
      <c r="U5" s="440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</row>
    <row r="6" spans="1:34" s="226" customFormat="1" ht="12" hidden="1" customHeight="1" x14ac:dyDescent="0.2">
      <c r="A6" s="278"/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</row>
    <row r="7" spans="1:34" s="226" customFormat="1" ht="18.75" customHeight="1" x14ac:dyDescent="0.2">
      <c r="A7" s="440" t="s">
        <v>858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0"/>
      <c r="O7" s="440"/>
      <c r="P7" s="440"/>
      <c r="Q7" s="440"/>
      <c r="R7" s="440"/>
      <c r="S7" s="440"/>
      <c r="T7" s="440"/>
      <c r="U7" s="440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</row>
    <row r="8" spans="1:34" x14ac:dyDescent="0.2">
      <c r="A8" s="437" t="s">
        <v>797</v>
      </c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</row>
    <row r="9" spans="1:34" ht="12" hidden="1" customHeight="1" x14ac:dyDescent="0.2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</row>
    <row r="10" spans="1:34" x14ac:dyDescent="0.2">
      <c r="A10" s="441" t="s">
        <v>857</v>
      </c>
      <c r="B10" s="441"/>
      <c r="C10" s="441"/>
      <c r="D10" s="441"/>
      <c r="E10" s="441"/>
      <c r="F10" s="441"/>
      <c r="G10" s="441"/>
      <c r="H10" s="441"/>
      <c r="I10" s="441"/>
      <c r="J10" s="441"/>
      <c r="K10" s="441"/>
      <c r="L10" s="441"/>
      <c r="M10" s="441"/>
      <c r="N10" s="441"/>
      <c r="O10" s="441"/>
      <c r="P10" s="441"/>
      <c r="Q10" s="441"/>
      <c r="R10" s="441"/>
      <c r="S10" s="441"/>
      <c r="T10" s="441"/>
      <c r="U10" s="441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</row>
    <row r="11" spans="1:34" ht="12" hidden="1" customHeight="1" x14ac:dyDescent="0.2">
      <c r="AG11" s="224"/>
    </row>
    <row r="12" spans="1:34" x14ac:dyDescent="0.2">
      <c r="A12" s="437" t="s">
        <v>881</v>
      </c>
      <c r="B12" s="437"/>
      <c r="C12" s="437"/>
      <c r="D12" s="437"/>
      <c r="E12" s="437"/>
      <c r="F12" s="437"/>
      <c r="G12" s="437"/>
      <c r="H12" s="437"/>
      <c r="I12" s="437"/>
      <c r="J12" s="437"/>
      <c r="K12" s="437"/>
      <c r="L12" s="437"/>
      <c r="M12" s="437"/>
      <c r="N12" s="437"/>
      <c r="O12" s="437"/>
      <c r="P12" s="437"/>
      <c r="Q12" s="437"/>
      <c r="R12" s="437"/>
      <c r="S12" s="437"/>
      <c r="T12" s="437"/>
      <c r="U12" s="437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  <c r="AF12" s="265"/>
      <c r="AG12" s="265"/>
    </row>
    <row r="13" spans="1:34" x14ac:dyDescent="0.2">
      <c r="A13" s="437" t="s">
        <v>859</v>
      </c>
      <c r="B13" s="437"/>
      <c r="C13" s="437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</row>
    <row r="14" spans="1:34" x14ac:dyDescent="0.2">
      <c r="A14" s="443"/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  <c r="O14" s="443"/>
      <c r="P14" s="443"/>
      <c r="Q14" s="443"/>
      <c r="R14" s="443"/>
      <c r="S14" s="443"/>
      <c r="T14" s="443"/>
      <c r="U14" s="443"/>
      <c r="V14" s="224"/>
    </row>
    <row r="15" spans="1:34" ht="58.5" customHeight="1" x14ac:dyDescent="0.2">
      <c r="A15" s="438" t="s">
        <v>64</v>
      </c>
      <c r="B15" s="438" t="s">
        <v>19</v>
      </c>
      <c r="C15" s="438" t="s">
        <v>5</v>
      </c>
      <c r="D15" s="438" t="s">
        <v>812</v>
      </c>
      <c r="E15" s="438" t="s">
        <v>813</v>
      </c>
      <c r="F15" s="444" t="s">
        <v>1059</v>
      </c>
      <c r="G15" s="445"/>
      <c r="H15" s="438" t="s">
        <v>1060</v>
      </c>
      <c r="I15" s="438"/>
      <c r="J15" s="438" t="s">
        <v>1061</v>
      </c>
      <c r="K15" s="438"/>
      <c r="L15" s="438"/>
      <c r="M15" s="438"/>
      <c r="N15" s="438" t="s">
        <v>853</v>
      </c>
      <c r="O15" s="438"/>
      <c r="P15" s="444" t="s">
        <v>856</v>
      </c>
      <c r="Q15" s="448"/>
      <c r="R15" s="448"/>
      <c r="S15" s="445"/>
      <c r="T15" s="438" t="s">
        <v>7</v>
      </c>
      <c r="U15" s="438"/>
      <c r="V15" s="229"/>
    </row>
    <row r="16" spans="1:34" ht="19.5" customHeight="1" x14ac:dyDescent="0.2">
      <c r="A16" s="438"/>
      <c r="B16" s="438"/>
      <c r="C16" s="438"/>
      <c r="D16" s="438"/>
      <c r="E16" s="438"/>
      <c r="F16" s="446"/>
      <c r="G16" s="447"/>
      <c r="H16" s="438"/>
      <c r="I16" s="438"/>
      <c r="J16" s="438"/>
      <c r="K16" s="438"/>
      <c r="L16" s="438"/>
      <c r="M16" s="438"/>
      <c r="N16" s="438"/>
      <c r="O16" s="438"/>
      <c r="P16" s="446"/>
      <c r="Q16" s="449"/>
      <c r="R16" s="449"/>
      <c r="S16" s="447"/>
      <c r="T16" s="438"/>
      <c r="U16" s="438"/>
    </row>
    <row r="17" spans="1:21" ht="83.25" customHeight="1" x14ac:dyDescent="0.2">
      <c r="A17" s="438"/>
      <c r="B17" s="438"/>
      <c r="C17" s="438"/>
      <c r="D17" s="438"/>
      <c r="E17" s="438"/>
      <c r="F17" s="446"/>
      <c r="G17" s="447"/>
      <c r="H17" s="438"/>
      <c r="I17" s="438"/>
      <c r="J17" s="438" t="s">
        <v>9</v>
      </c>
      <c r="K17" s="438"/>
      <c r="L17" s="438" t="s">
        <v>10</v>
      </c>
      <c r="M17" s="438"/>
      <c r="N17" s="438"/>
      <c r="O17" s="438"/>
      <c r="P17" s="450" t="s">
        <v>818</v>
      </c>
      <c r="Q17" s="451"/>
      <c r="R17" s="450" t="s">
        <v>8</v>
      </c>
      <c r="S17" s="451"/>
      <c r="T17" s="438"/>
      <c r="U17" s="438"/>
    </row>
    <row r="18" spans="1:21" ht="78.75" x14ac:dyDescent="0.2">
      <c r="A18" s="438"/>
      <c r="B18" s="438"/>
      <c r="C18" s="438"/>
      <c r="D18" s="438"/>
      <c r="E18" s="438"/>
      <c r="F18" s="230" t="s">
        <v>4</v>
      </c>
      <c r="G18" s="230" t="s">
        <v>14</v>
      </c>
      <c r="H18" s="230" t="s">
        <v>4</v>
      </c>
      <c r="I18" s="230" t="s">
        <v>14</v>
      </c>
      <c r="J18" s="230" t="s">
        <v>4</v>
      </c>
      <c r="K18" s="230" t="s">
        <v>754</v>
      </c>
      <c r="L18" s="230" t="s">
        <v>4</v>
      </c>
      <c r="M18" s="230" t="s">
        <v>753</v>
      </c>
      <c r="N18" s="230" t="s">
        <v>4</v>
      </c>
      <c r="O18" s="230" t="s">
        <v>14</v>
      </c>
      <c r="P18" s="230" t="s">
        <v>4</v>
      </c>
      <c r="Q18" s="230" t="s">
        <v>754</v>
      </c>
      <c r="R18" s="230" t="s">
        <v>4</v>
      </c>
      <c r="S18" s="230" t="s">
        <v>755</v>
      </c>
      <c r="T18" s="438"/>
      <c r="U18" s="438"/>
    </row>
    <row r="19" spans="1:21" ht="24.95" customHeight="1" x14ac:dyDescent="0.2">
      <c r="A19" s="274">
        <v>1</v>
      </c>
      <c r="B19" s="274">
        <v>2</v>
      </c>
      <c r="C19" s="274">
        <v>3</v>
      </c>
      <c r="D19" s="274">
        <v>4</v>
      </c>
      <c r="E19" s="274">
        <v>5</v>
      </c>
      <c r="F19" s="274">
        <v>6</v>
      </c>
      <c r="G19" s="274">
        <v>7</v>
      </c>
      <c r="H19" s="274">
        <v>8</v>
      </c>
      <c r="I19" s="274">
        <v>9</v>
      </c>
      <c r="J19" s="274">
        <v>10</v>
      </c>
      <c r="K19" s="274">
        <v>11</v>
      </c>
      <c r="L19" s="274">
        <v>12</v>
      </c>
      <c r="M19" s="274">
        <v>13</v>
      </c>
      <c r="N19" s="274">
        <v>14</v>
      </c>
      <c r="O19" s="274">
        <v>15</v>
      </c>
      <c r="P19" s="274">
        <v>16</v>
      </c>
      <c r="Q19" s="274">
        <v>17</v>
      </c>
      <c r="R19" s="274">
        <v>18</v>
      </c>
      <c r="S19" s="274">
        <v>19</v>
      </c>
      <c r="T19" s="438">
        <f>S19+1</f>
        <v>20</v>
      </c>
      <c r="U19" s="438"/>
    </row>
    <row r="20" spans="1:21" ht="24.95" customHeight="1" x14ac:dyDescent="0.2">
      <c r="A20" s="249" t="s">
        <v>824</v>
      </c>
      <c r="B20" s="250" t="s">
        <v>76</v>
      </c>
      <c r="C20" s="249" t="s">
        <v>825</v>
      </c>
      <c r="D20" s="294">
        <f t="shared" ref="D20:I20" si="0">D22+D23+D24</f>
        <v>29.654695528333345</v>
      </c>
      <c r="E20" s="294">
        <f t="shared" si="0"/>
        <v>0</v>
      </c>
      <c r="F20" s="294">
        <f t="shared" si="0"/>
        <v>0</v>
      </c>
      <c r="G20" s="294">
        <f t="shared" si="0"/>
        <v>0</v>
      </c>
      <c r="H20" s="294">
        <f t="shared" si="0"/>
        <v>0</v>
      </c>
      <c r="I20" s="294">
        <f t="shared" si="0"/>
        <v>0</v>
      </c>
      <c r="J20" s="294">
        <f>J22+J23+J24</f>
        <v>29.888028861666676</v>
      </c>
      <c r="K20" s="294">
        <f>K22+K23+K24</f>
        <v>176.63543886333335</v>
      </c>
      <c r="L20" s="294">
        <f t="shared" ref="L20" si="1">L22+L23+L24</f>
        <v>0</v>
      </c>
      <c r="M20" s="294">
        <f>M22+M23+M24</f>
        <v>97.71099287166669</v>
      </c>
      <c r="N20" s="231">
        <v>0</v>
      </c>
      <c r="O20" s="231">
        <v>0</v>
      </c>
      <c r="P20" s="231"/>
      <c r="Q20" s="231">
        <f>K20-M20</f>
        <v>78.924445991666659</v>
      </c>
      <c r="R20" s="236"/>
      <c r="S20" s="236">
        <f>Q20/K20*100</f>
        <v>44.682112773944652</v>
      </c>
      <c r="T20" s="276"/>
      <c r="U20" s="277"/>
    </row>
    <row r="21" spans="1:21" ht="24.95" customHeight="1" x14ac:dyDescent="0.2">
      <c r="A21" s="249" t="s">
        <v>826</v>
      </c>
      <c r="B21" s="250" t="s">
        <v>827</v>
      </c>
      <c r="C21" s="249"/>
      <c r="D21" s="256">
        <f>D26</f>
        <v>0</v>
      </c>
      <c r="E21" s="231"/>
      <c r="F21" s="232"/>
      <c r="G21" s="232"/>
      <c r="H21" s="274"/>
      <c r="I21" s="274"/>
      <c r="J21" s="294">
        <f>J26</f>
        <v>0</v>
      </c>
      <c r="K21" s="294">
        <f>K26</f>
        <v>0</v>
      </c>
      <c r="L21" s="310">
        <v>0</v>
      </c>
      <c r="M21" s="310">
        <v>0</v>
      </c>
      <c r="N21" s="231">
        <v>0</v>
      </c>
      <c r="O21" s="231">
        <v>0</v>
      </c>
      <c r="P21" s="231"/>
      <c r="Q21" s="231">
        <f t="shared" ref="Q21:Q84" si="2">K21-M21</f>
        <v>0</v>
      </c>
      <c r="R21" s="236"/>
      <c r="S21" s="236" t="e">
        <f t="shared" ref="S21:S84" si="3">Q21/K21*100</f>
        <v>#DIV/0!</v>
      </c>
      <c r="T21" s="276"/>
      <c r="U21" s="277"/>
    </row>
    <row r="22" spans="1:21" ht="24.95" customHeight="1" x14ac:dyDescent="0.2">
      <c r="A22" s="249" t="s">
        <v>828</v>
      </c>
      <c r="B22" s="250" t="s">
        <v>829</v>
      </c>
      <c r="C22" s="249" t="s">
        <v>825</v>
      </c>
      <c r="D22" s="294">
        <f t="shared" ref="D22:I22" si="4">D34</f>
        <v>20.280675086666676</v>
      </c>
      <c r="E22" s="294">
        <f t="shared" si="4"/>
        <v>0</v>
      </c>
      <c r="F22" s="294">
        <f t="shared" si="4"/>
        <v>0</v>
      </c>
      <c r="G22" s="294">
        <f t="shared" si="4"/>
        <v>0</v>
      </c>
      <c r="H22" s="294">
        <f t="shared" si="4"/>
        <v>0</v>
      </c>
      <c r="I22" s="294">
        <f t="shared" si="4"/>
        <v>0</v>
      </c>
      <c r="J22" s="294">
        <f>J34</f>
        <v>20.514008420000007</v>
      </c>
      <c r="K22" s="294">
        <f>K34</f>
        <v>124.50594453000002</v>
      </c>
      <c r="L22" s="294">
        <f t="shared" ref="L22" si="5">L34</f>
        <v>0</v>
      </c>
      <c r="M22" s="294">
        <f>M34</f>
        <v>44.125968829999998</v>
      </c>
      <c r="N22" s="231">
        <v>0</v>
      </c>
      <c r="O22" s="231">
        <v>0</v>
      </c>
      <c r="P22" s="231"/>
      <c r="Q22" s="231">
        <f t="shared" si="2"/>
        <v>80.379975700000017</v>
      </c>
      <c r="R22" s="236"/>
      <c r="S22" s="236">
        <f t="shared" si="3"/>
        <v>64.559146957543263</v>
      </c>
      <c r="T22" s="276"/>
      <c r="U22" s="277"/>
    </row>
    <row r="23" spans="1:21" ht="24.95" customHeight="1" x14ac:dyDescent="0.2">
      <c r="A23" s="249" t="s">
        <v>830</v>
      </c>
      <c r="B23" s="250" t="s">
        <v>831</v>
      </c>
      <c r="C23" s="249" t="s">
        <v>825</v>
      </c>
      <c r="D23" s="294">
        <f t="shared" ref="D23:I23" si="6">D101</f>
        <v>9.3740204416666693</v>
      </c>
      <c r="E23" s="294">
        <f t="shared" si="6"/>
        <v>0</v>
      </c>
      <c r="F23" s="294">
        <f t="shared" si="6"/>
        <v>0</v>
      </c>
      <c r="G23" s="294">
        <f t="shared" si="6"/>
        <v>0</v>
      </c>
      <c r="H23" s="294">
        <f t="shared" si="6"/>
        <v>0</v>
      </c>
      <c r="I23" s="294">
        <f t="shared" si="6"/>
        <v>0</v>
      </c>
      <c r="J23" s="294">
        <f>J101</f>
        <v>9.3740204416666693</v>
      </c>
      <c r="K23" s="294">
        <f>K101</f>
        <v>48.318111000000002</v>
      </c>
      <c r="L23" s="294">
        <f t="shared" ref="L23" si="7">L101</f>
        <v>0</v>
      </c>
      <c r="M23" s="294">
        <f>M101</f>
        <v>50.131707375000033</v>
      </c>
      <c r="N23" s="231">
        <v>0</v>
      </c>
      <c r="O23" s="231">
        <v>0</v>
      </c>
      <c r="P23" s="231"/>
      <c r="Q23" s="231">
        <f t="shared" si="2"/>
        <v>-1.8135963750000315</v>
      </c>
      <c r="R23" s="236"/>
      <c r="S23" s="236">
        <f t="shared" si="3"/>
        <v>-3.753450491887051</v>
      </c>
      <c r="T23" s="276"/>
      <c r="U23" s="277"/>
    </row>
    <row r="24" spans="1:21" ht="24.95" customHeight="1" x14ac:dyDescent="0.2">
      <c r="A24" s="249" t="s">
        <v>832</v>
      </c>
      <c r="B24" s="250" t="s">
        <v>833</v>
      </c>
      <c r="C24" s="249" t="s">
        <v>825</v>
      </c>
      <c r="D24" s="294">
        <f t="shared" ref="D24:I24" si="8">D113</f>
        <v>0</v>
      </c>
      <c r="E24" s="294">
        <f t="shared" si="8"/>
        <v>0</v>
      </c>
      <c r="F24" s="294">
        <f t="shared" si="8"/>
        <v>0</v>
      </c>
      <c r="G24" s="294">
        <f t="shared" si="8"/>
        <v>0</v>
      </c>
      <c r="H24" s="294">
        <f t="shared" si="8"/>
        <v>0</v>
      </c>
      <c r="I24" s="294">
        <f t="shared" si="8"/>
        <v>0</v>
      </c>
      <c r="J24" s="294">
        <f>J113</f>
        <v>0</v>
      </c>
      <c r="K24" s="294">
        <f>K113</f>
        <v>3.8113833333333336</v>
      </c>
      <c r="L24" s="294">
        <f t="shared" ref="L24:M24" si="9">L113</f>
        <v>0</v>
      </c>
      <c r="M24" s="294">
        <f t="shared" si="9"/>
        <v>3.4533166666666668</v>
      </c>
      <c r="N24" s="231">
        <v>0</v>
      </c>
      <c r="O24" s="231">
        <v>0</v>
      </c>
      <c r="P24" s="231"/>
      <c r="Q24" s="231">
        <f t="shared" si="2"/>
        <v>0.35806666666666676</v>
      </c>
      <c r="R24" s="231"/>
      <c r="S24" s="236">
        <f t="shared" si="3"/>
        <v>9.3946642295229665</v>
      </c>
      <c r="T24" s="276"/>
      <c r="U24" s="277"/>
    </row>
    <row r="25" spans="1:21" ht="24.95" customHeight="1" x14ac:dyDescent="0.2">
      <c r="A25" s="249">
        <v>1</v>
      </c>
      <c r="B25" s="250" t="s">
        <v>860</v>
      </c>
      <c r="C25" s="249"/>
      <c r="D25" s="256"/>
      <c r="E25" s="231"/>
      <c r="F25" s="231"/>
      <c r="G25" s="231"/>
      <c r="H25" s="231"/>
      <c r="I25" s="231"/>
      <c r="J25" s="294"/>
      <c r="K25" s="294"/>
      <c r="L25" s="231"/>
      <c r="M25" s="231"/>
      <c r="N25" s="231">
        <v>0</v>
      </c>
      <c r="O25" s="231">
        <v>0</v>
      </c>
      <c r="P25" s="231"/>
      <c r="Q25" s="231">
        <f t="shared" si="2"/>
        <v>0</v>
      </c>
      <c r="R25" s="231"/>
      <c r="S25" s="236" t="e">
        <f t="shared" si="3"/>
        <v>#DIV/0!</v>
      </c>
      <c r="T25" s="276"/>
      <c r="U25" s="277"/>
    </row>
    <row r="26" spans="1:21" ht="24.95" customHeight="1" x14ac:dyDescent="0.2">
      <c r="A26" s="249" t="s">
        <v>82</v>
      </c>
      <c r="B26" s="250" t="s">
        <v>834</v>
      </c>
      <c r="C26" s="249" t="s">
        <v>825</v>
      </c>
      <c r="D26" s="256">
        <f>D27</f>
        <v>0</v>
      </c>
      <c r="E26" s="240"/>
      <c r="F26" s="240"/>
      <c r="G26" s="240"/>
      <c r="H26" s="240"/>
      <c r="I26" s="240"/>
      <c r="J26" s="294">
        <f>J27</f>
        <v>0</v>
      </c>
      <c r="K26" s="294">
        <f>K27</f>
        <v>0</v>
      </c>
      <c r="L26" s="231">
        <v>0</v>
      </c>
      <c r="M26" s="231">
        <v>0</v>
      </c>
      <c r="N26" s="240">
        <v>0</v>
      </c>
      <c r="O26" s="231">
        <v>0</v>
      </c>
      <c r="P26" s="231"/>
      <c r="Q26" s="231">
        <f t="shared" si="2"/>
        <v>0</v>
      </c>
      <c r="R26" s="231"/>
      <c r="S26" s="236" t="e">
        <f t="shared" si="3"/>
        <v>#DIV/0!</v>
      </c>
      <c r="T26" s="276"/>
      <c r="U26" s="277"/>
    </row>
    <row r="27" spans="1:21" ht="24.95" customHeight="1" x14ac:dyDescent="0.2">
      <c r="A27" s="249" t="s">
        <v>84</v>
      </c>
      <c r="B27" s="250" t="s">
        <v>835</v>
      </c>
      <c r="C27" s="249" t="s">
        <v>825</v>
      </c>
      <c r="D27" s="257">
        <f>D28+D30+D32</f>
        <v>0</v>
      </c>
      <c r="E27" s="231"/>
      <c r="F27" s="231"/>
      <c r="G27" s="231"/>
      <c r="H27" s="231"/>
      <c r="I27" s="231"/>
      <c r="J27" s="240">
        <f>J28+J30+J32</f>
        <v>0</v>
      </c>
      <c r="K27" s="240">
        <f>K28+K30+K32</f>
        <v>0</v>
      </c>
      <c r="L27" s="231">
        <v>0</v>
      </c>
      <c r="M27" s="231">
        <v>0</v>
      </c>
      <c r="N27" s="231">
        <v>0</v>
      </c>
      <c r="O27" s="231">
        <v>0</v>
      </c>
      <c r="P27" s="231"/>
      <c r="Q27" s="231">
        <f t="shared" si="2"/>
        <v>0</v>
      </c>
      <c r="R27" s="231"/>
      <c r="S27" s="236" t="e">
        <f t="shared" si="3"/>
        <v>#DIV/0!</v>
      </c>
      <c r="T27" s="276"/>
      <c r="U27" s="277"/>
    </row>
    <row r="28" spans="1:21" ht="24.95" customHeight="1" x14ac:dyDescent="0.2">
      <c r="A28" s="249" t="s">
        <v>85</v>
      </c>
      <c r="B28" s="250" t="s">
        <v>836</v>
      </c>
      <c r="C28" s="249" t="s">
        <v>878</v>
      </c>
      <c r="D28" s="256">
        <v>0</v>
      </c>
      <c r="E28" s="231"/>
      <c r="F28" s="231"/>
      <c r="G28" s="231"/>
      <c r="H28" s="231"/>
      <c r="I28" s="231"/>
      <c r="J28" s="294">
        <v>0</v>
      </c>
      <c r="K28" s="294">
        <v>0</v>
      </c>
      <c r="L28" s="231">
        <v>0</v>
      </c>
      <c r="M28" s="231">
        <v>0</v>
      </c>
      <c r="N28" s="231">
        <v>0</v>
      </c>
      <c r="O28" s="231">
        <v>0</v>
      </c>
      <c r="P28" s="231"/>
      <c r="Q28" s="231">
        <f t="shared" si="2"/>
        <v>0</v>
      </c>
      <c r="R28" s="231"/>
      <c r="S28" s="236" t="e">
        <f t="shared" si="3"/>
        <v>#DIV/0!</v>
      </c>
      <c r="T28" s="276"/>
      <c r="U28" s="277"/>
    </row>
    <row r="29" spans="1:21" ht="9" customHeight="1" x14ac:dyDescent="0.2">
      <c r="A29" s="249" t="s">
        <v>771</v>
      </c>
      <c r="B29" s="250" t="s">
        <v>771</v>
      </c>
      <c r="C29" s="249"/>
      <c r="D29" s="256">
        <v>0</v>
      </c>
      <c r="E29" s="231"/>
      <c r="F29" s="232"/>
      <c r="G29" s="232"/>
      <c r="H29" s="274"/>
      <c r="I29" s="274"/>
      <c r="J29" s="294">
        <v>0</v>
      </c>
      <c r="K29" s="294">
        <v>0</v>
      </c>
      <c r="L29" s="310">
        <v>0</v>
      </c>
      <c r="M29" s="310">
        <v>0</v>
      </c>
      <c r="N29" s="231"/>
      <c r="O29" s="231"/>
      <c r="P29" s="231"/>
      <c r="Q29" s="231">
        <f t="shared" si="2"/>
        <v>0</v>
      </c>
      <c r="R29" s="274"/>
      <c r="S29" s="236" t="e">
        <f t="shared" si="3"/>
        <v>#DIV/0!</v>
      </c>
      <c r="T29" s="276"/>
      <c r="U29" s="277"/>
    </row>
    <row r="30" spans="1:21" ht="24.95" customHeight="1" x14ac:dyDescent="0.2">
      <c r="A30" s="249" t="s">
        <v>87</v>
      </c>
      <c r="B30" s="250" t="s">
        <v>837</v>
      </c>
      <c r="C30" s="249" t="s">
        <v>879</v>
      </c>
      <c r="D30" s="256">
        <v>0</v>
      </c>
      <c r="E30" s="231"/>
      <c r="F30" s="231"/>
      <c r="G30" s="231"/>
      <c r="H30" s="231"/>
      <c r="I30" s="231"/>
      <c r="J30" s="294">
        <v>0</v>
      </c>
      <c r="K30" s="294">
        <v>0</v>
      </c>
      <c r="L30" s="231">
        <v>0</v>
      </c>
      <c r="M30" s="231">
        <v>0</v>
      </c>
      <c r="N30" s="231">
        <v>0</v>
      </c>
      <c r="O30" s="231">
        <v>0</v>
      </c>
      <c r="P30" s="231"/>
      <c r="Q30" s="231">
        <f t="shared" si="2"/>
        <v>0</v>
      </c>
      <c r="R30" s="231"/>
      <c r="S30" s="236" t="e">
        <f t="shared" si="3"/>
        <v>#DIV/0!</v>
      </c>
      <c r="T30" s="276"/>
      <c r="U30" s="277"/>
    </row>
    <row r="31" spans="1:21" ht="14.25" customHeight="1" x14ac:dyDescent="0.2">
      <c r="A31" s="249" t="s">
        <v>771</v>
      </c>
      <c r="B31" s="250" t="s">
        <v>771</v>
      </c>
      <c r="C31" s="249"/>
      <c r="D31" s="256">
        <v>0</v>
      </c>
      <c r="E31" s="231"/>
      <c r="F31" s="232"/>
      <c r="G31" s="232"/>
      <c r="H31" s="274"/>
      <c r="I31" s="274"/>
      <c r="J31" s="294">
        <v>0</v>
      </c>
      <c r="K31" s="294">
        <v>0</v>
      </c>
      <c r="L31" s="310">
        <v>0</v>
      </c>
      <c r="M31" s="310">
        <v>0</v>
      </c>
      <c r="N31" s="231"/>
      <c r="O31" s="231"/>
      <c r="P31" s="231"/>
      <c r="Q31" s="231">
        <f t="shared" si="2"/>
        <v>0</v>
      </c>
      <c r="R31" s="274"/>
      <c r="S31" s="236" t="e">
        <f t="shared" si="3"/>
        <v>#DIV/0!</v>
      </c>
      <c r="T31" s="276"/>
      <c r="U31" s="277"/>
    </row>
    <row r="32" spans="1:21" ht="24.95" customHeight="1" x14ac:dyDescent="0.2">
      <c r="A32" s="249" t="s">
        <v>89</v>
      </c>
      <c r="B32" s="250" t="s">
        <v>838</v>
      </c>
      <c r="C32" s="249" t="s">
        <v>880</v>
      </c>
      <c r="D32" s="256">
        <v>0</v>
      </c>
      <c r="E32" s="231"/>
      <c r="F32" s="231"/>
      <c r="G32" s="231"/>
      <c r="H32" s="231"/>
      <c r="I32" s="231"/>
      <c r="J32" s="294">
        <v>0</v>
      </c>
      <c r="K32" s="294">
        <v>0</v>
      </c>
      <c r="L32" s="231">
        <v>0</v>
      </c>
      <c r="M32" s="231">
        <v>0</v>
      </c>
      <c r="N32" s="231">
        <v>0</v>
      </c>
      <c r="O32" s="231">
        <v>0</v>
      </c>
      <c r="P32" s="231"/>
      <c r="Q32" s="231">
        <f t="shared" si="2"/>
        <v>0</v>
      </c>
      <c r="R32" s="231"/>
      <c r="S32" s="236" t="e">
        <f t="shared" si="3"/>
        <v>#DIV/0!</v>
      </c>
      <c r="T32" s="276"/>
      <c r="U32" s="277"/>
    </row>
    <row r="33" spans="1:21" ht="13.5" customHeight="1" x14ac:dyDescent="0.2">
      <c r="A33" s="249"/>
      <c r="B33" s="250"/>
      <c r="C33" s="249"/>
      <c r="D33" s="257"/>
      <c r="E33" s="231"/>
      <c r="F33" s="262"/>
      <c r="G33" s="262"/>
      <c r="H33" s="274"/>
      <c r="I33" s="274"/>
      <c r="J33" s="240"/>
      <c r="K33" s="240"/>
      <c r="L33" s="304"/>
      <c r="M33" s="304">
        <v>0</v>
      </c>
      <c r="N33" s="231"/>
      <c r="O33" s="231"/>
      <c r="P33" s="231"/>
      <c r="Q33" s="231">
        <f t="shared" si="2"/>
        <v>0</v>
      </c>
      <c r="R33" s="274"/>
      <c r="S33" s="236" t="e">
        <f t="shared" si="3"/>
        <v>#DIV/0!</v>
      </c>
      <c r="T33" s="276"/>
      <c r="U33" s="277"/>
    </row>
    <row r="34" spans="1:21" s="245" customFormat="1" ht="24.95" customHeight="1" x14ac:dyDescent="0.15">
      <c r="A34" s="249" t="s">
        <v>100</v>
      </c>
      <c r="B34" s="250" t="s">
        <v>839</v>
      </c>
      <c r="C34" s="249" t="s">
        <v>825</v>
      </c>
      <c r="D34" s="240">
        <f t="shared" ref="D34:I34" si="10">D35+D72+D94+D99</f>
        <v>20.280675086666676</v>
      </c>
      <c r="E34" s="240">
        <f t="shared" si="10"/>
        <v>0</v>
      </c>
      <c r="F34" s="240">
        <f t="shared" si="10"/>
        <v>0</v>
      </c>
      <c r="G34" s="240">
        <f t="shared" si="10"/>
        <v>0</v>
      </c>
      <c r="H34" s="240">
        <f t="shared" si="10"/>
        <v>0</v>
      </c>
      <c r="I34" s="240">
        <f t="shared" si="10"/>
        <v>0</v>
      </c>
      <c r="J34" s="240">
        <f>J35+J72+J94+J99</f>
        <v>20.514008420000007</v>
      </c>
      <c r="K34" s="240">
        <f>K35+K72+K94+K99</f>
        <v>124.50594453000002</v>
      </c>
      <c r="L34" s="240">
        <f t="shared" ref="L34" si="11">L35+L72+L94+L99</f>
        <v>0</v>
      </c>
      <c r="M34" s="240">
        <f>M35+M72+M94</f>
        <v>44.125968829999998</v>
      </c>
      <c r="N34" s="240">
        <f t="shared" ref="N34:O34" si="12">N35+N72+N94</f>
        <v>0</v>
      </c>
      <c r="O34" s="240">
        <f t="shared" si="12"/>
        <v>0</v>
      </c>
      <c r="P34" s="240"/>
      <c r="Q34" s="231">
        <f t="shared" si="2"/>
        <v>80.379975700000017</v>
      </c>
      <c r="S34" s="236">
        <f t="shared" si="3"/>
        <v>64.559146957543263</v>
      </c>
      <c r="T34" s="243"/>
      <c r="U34" s="244"/>
    </row>
    <row r="35" spans="1:21" s="245" customFormat="1" ht="24.95" customHeight="1" x14ac:dyDescent="0.15">
      <c r="A35" s="249" t="s">
        <v>101</v>
      </c>
      <c r="B35" s="250" t="s">
        <v>840</v>
      </c>
      <c r="C35" s="249" t="s">
        <v>825</v>
      </c>
      <c r="D35" s="240">
        <f t="shared" ref="D35:I35" si="13">D36+D70</f>
        <v>8.5117418533333371</v>
      </c>
      <c r="E35" s="240">
        <f t="shared" si="13"/>
        <v>0</v>
      </c>
      <c r="F35" s="240">
        <f t="shared" si="13"/>
        <v>0</v>
      </c>
      <c r="G35" s="240">
        <f t="shared" si="13"/>
        <v>0</v>
      </c>
      <c r="H35" s="240">
        <f t="shared" si="13"/>
        <v>0</v>
      </c>
      <c r="I35" s="240">
        <f t="shared" si="13"/>
        <v>0</v>
      </c>
      <c r="J35" s="240">
        <f>J36+J70</f>
        <v>8.7450751866666696</v>
      </c>
      <c r="K35" s="240">
        <f>K36+K70</f>
        <v>51.915004000000017</v>
      </c>
      <c r="L35" s="240">
        <f t="shared" ref="L35" si="14">L36+L70</f>
        <v>0</v>
      </c>
      <c r="M35" s="240">
        <f>M36+M70</f>
        <v>21.820929079999999</v>
      </c>
      <c r="N35" s="240">
        <f t="shared" ref="N35:O35" si="15">N36+N70</f>
        <v>0</v>
      </c>
      <c r="O35" s="240">
        <f t="shared" si="15"/>
        <v>0</v>
      </c>
      <c r="P35" s="240"/>
      <c r="Q35" s="231">
        <f t="shared" si="2"/>
        <v>30.094074920000018</v>
      </c>
      <c r="R35" s="242"/>
      <c r="S35" s="236">
        <f t="shared" si="3"/>
        <v>57.967971879574563</v>
      </c>
      <c r="T35" s="243"/>
      <c r="U35" s="244"/>
    </row>
    <row r="36" spans="1:21" s="245" customFormat="1" ht="24.95" customHeight="1" x14ac:dyDescent="0.15">
      <c r="A36" s="249" t="s">
        <v>102</v>
      </c>
      <c r="B36" s="250" t="s">
        <v>841</v>
      </c>
      <c r="C36" s="249" t="s">
        <v>825</v>
      </c>
      <c r="D36" s="294">
        <f t="shared" ref="D36:I36" si="16">SUM(D37:D69)</f>
        <v>8.5117418533333371</v>
      </c>
      <c r="E36" s="294">
        <f t="shared" si="16"/>
        <v>0</v>
      </c>
      <c r="F36" s="294">
        <f t="shared" si="16"/>
        <v>0</v>
      </c>
      <c r="G36" s="294">
        <f t="shared" si="16"/>
        <v>0</v>
      </c>
      <c r="H36" s="294">
        <f t="shared" si="16"/>
        <v>0</v>
      </c>
      <c r="I36" s="294">
        <f t="shared" si="16"/>
        <v>0</v>
      </c>
      <c r="J36" s="294">
        <f>SUM(J37:J69)</f>
        <v>8.5117418533333371</v>
      </c>
      <c r="K36" s="294">
        <f>SUM(K37:K69)</f>
        <v>50.575004000000014</v>
      </c>
      <c r="L36" s="294">
        <f t="shared" ref="L36" si="17">SUM(L37:L69)</f>
        <v>0</v>
      </c>
      <c r="M36" s="294">
        <f>SUM(M37:M69)</f>
        <v>20.698641809999998</v>
      </c>
      <c r="N36" s="294">
        <f t="shared" ref="N36:O36" si="18">SUM(N37:N69)</f>
        <v>0</v>
      </c>
      <c r="O36" s="294">
        <f t="shared" si="18"/>
        <v>0</v>
      </c>
      <c r="P36" s="240"/>
      <c r="Q36" s="231">
        <f t="shared" si="2"/>
        <v>29.876362190000016</v>
      </c>
      <c r="R36" s="242"/>
      <c r="S36" s="236">
        <f t="shared" si="3"/>
        <v>59.073375832061245</v>
      </c>
      <c r="T36" s="243"/>
      <c r="U36" s="244"/>
    </row>
    <row r="37" spans="1:21" s="245" customFormat="1" ht="24.95" customHeight="1" x14ac:dyDescent="0.15">
      <c r="A37" s="251" t="s">
        <v>717</v>
      </c>
      <c r="B37" s="280" t="s">
        <v>903</v>
      </c>
      <c r="C37" s="281" t="s">
        <v>904</v>
      </c>
      <c r="D37" s="259">
        <f>J37</f>
        <v>1.002</v>
      </c>
      <c r="E37" s="240"/>
      <c r="F37" s="232"/>
      <c r="G37" s="232"/>
      <c r="H37" s="241"/>
      <c r="I37" s="241"/>
      <c r="J37" s="311">
        <v>1.002</v>
      </c>
      <c r="K37" s="452">
        <v>9</v>
      </c>
      <c r="L37" s="310"/>
      <c r="M37" s="453">
        <v>0</v>
      </c>
      <c r="N37" s="231">
        <v>0</v>
      </c>
      <c r="O37" s="231">
        <v>0</v>
      </c>
      <c r="P37" s="240"/>
      <c r="Q37" s="231">
        <f t="shared" si="2"/>
        <v>9</v>
      </c>
      <c r="R37" s="242"/>
      <c r="S37" s="236">
        <f t="shared" si="3"/>
        <v>100</v>
      </c>
      <c r="T37" s="243"/>
      <c r="U37" s="244"/>
    </row>
    <row r="38" spans="1:21" s="245" customFormat="1" ht="24.95" customHeight="1" x14ac:dyDescent="0.15">
      <c r="A38" s="251" t="s">
        <v>718</v>
      </c>
      <c r="B38" s="280" t="s">
        <v>905</v>
      </c>
      <c r="C38" s="281" t="s">
        <v>906</v>
      </c>
      <c r="D38" s="259">
        <f t="shared" ref="D38:D69" si="19">J38</f>
        <v>0.88211671000000003</v>
      </c>
      <c r="E38" s="240"/>
      <c r="F38" s="232"/>
      <c r="G38" s="232"/>
      <c r="H38" s="241"/>
      <c r="I38" s="241"/>
      <c r="J38" s="311">
        <v>0.88211671000000003</v>
      </c>
      <c r="K38" s="452">
        <v>4.4345780000000001</v>
      </c>
      <c r="L38" s="310"/>
      <c r="M38" s="453">
        <v>0</v>
      </c>
      <c r="N38" s="231">
        <v>0</v>
      </c>
      <c r="O38" s="231">
        <v>0</v>
      </c>
      <c r="P38" s="240"/>
      <c r="Q38" s="231">
        <f t="shared" si="2"/>
        <v>4.4345780000000001</v>
      </c>
      <c r="R38" s="242"/>
      <c r="S38" s="236">
        <f t="shared" si="3"/>
        <v>100</v>
      </c>
      <c r="T38" s="243"/>
      <c r="U38" s="244"/>
    </row>
    <row r="39" spans="1:21" s="245" customFormat="1" ht="24.95" customHeight="1" x14ac:dyDescent="0.15">
      <c r="A39" s="251" t="s">
        <v>719</v>
      </c>
      <c r="B39" s="280" t="s">
        <v>907</v>
      </c>
      <c r="C39" s="281" t="s">
        <v>908</v>
      </c>
      <c r="D39" s="259">
        <f t="shared" si="19"/>
        <v>0.47045649</v>
      </c>
      <c r="E39" s="240"/>
      <c r="F39" s="232"/>
      <c r="G39" s="232"/>
      <c r="H39" s="241"/>
      <c r="I39" s="241"/>
      <c r="J39" s="311">
        <v>0.47045649</v>
      </c>
      <c r="K39" s="452">
        <v>2.5345080000000002</v>
      </c>
      <c r="L39" s="310"/>
      <c r="M39" s="453">
        <v>0</v>
      </c>
      <c r="N39" s="231">
        <v>0</v>
      </c>
      <c r="O39" s="231">
        <v>0</v>
      </c>
      <c r="P39" s="240"/>
      <c r="Q39" s="231">
        <f t="shared" si="2"/>
        <v>2.5345080000000002</v>
      </c>
      <c r="R39" s="240"/>
      <c r="S39" s="236">
        <f t="shared" si="3"/>
        <v>100</v>
      </c>
      <c r="T39" s="243"/>
      <c r="U39" s="244"/>
    </row>
    <row r="40" spans="1:21" ht="24.95" customHeight="1" x14ac:dyDescent="0.2">
      <c r="A40" s="251" t="s">
        <v>883</v>
      </c>
      <c r="B40" s="280" t="s">
        <v>909</v>
      </c>
      <c r="C40" s="281" t="s">
        <v>910</v>
      </c>
      <c r="D40" s="259">
        <f t="shared" si="19"/>
        <v>0.53291178000000006</v>
      </c>
      <c r="E40" s="231"/>
      <c r="F40" s="234"/>
      <c r="G40" s="234"/>
      <c r="H40" s="274"/>
      <c r="I40" s="274"/>
      <c r="J40" s="311">
        <v>0.53291178000000006</v>
      </c>
      <c r="K40" s="452">
        <v>2.8139970000000001</v>
      </c>
      <c r="L40" s="310"/>
      <c r="M40" s="453">
        <v>0</v>
      </c>
      <c r="N40" s="231">
        <v>0</v>
      </c>
      <c r="O40" s="231">
        <v>0</v>
      </c>
      <c r="P40" s="231"/>
      <c r="Q40" s="231">
        <f t="shared" si="2"/>
        <v>2.8139970000000001</v>
      </c>
      <c r="R40" s="231"/>
      <c r="S40" s="236">
        <f t="shared" si="3"/>
        <v>100</v>
      </c>
      <c r="T40" s="276"/>
      <c r="U40" s="277"/>
    </row>
    <row r="41" spans="1:21" ht="24.95" customHeight="1" x14ac:dyDescent="0.2">
      <c r="A41" s="251" t="s">
        <v>884</v>
      </c>
      <c r="B41" s="280" t="s">
        <v>911</v>
      </c>
      <c r="C41" s="281" t="s">
        <v>912</v>
      </c>
      <c r="D41" s="259">
        <f t="shared" si="19"/>
        <v>0.16411044999999999</v>
      </c>
      <c r="E41" s="231"/>
      <c r="F41" s="234"/>
      <c r="G41" s="234"/>
      <c r="H41" s="274"/>
      <c r="I41" s="274"/>
      <c r="J41" s="311">
        <v>0.16411044999999999</v>
      </c>
      <c r="K41" s="452">
        <v>0.87746600000000008</v>
      </c>
      <c r="L41" s="310"/>
      <c r="M41" s="453">
        <v>0</v>
      </c>
      <c r="N41" s="231">
        <v>0</v>
      </c>
      <c r="O41" s="231">
        <v>0</v>
      </c>
      <c r="P41" s="231"/>
      <c r="Q41" s="231">
        <f t="shared" si="2"/>
        <v>0.87746600000000008</v>
      </c>
      <c r="R41" s="236"/>
      <c r="S41" s="236">
        <f t="shared" si="3"/>
        <v>100</v>
      </c>
      <c r="T41" s="276"/>
      <c r="U41" s="277"/>
    </row>
    <row r="42" spans="1:21" ht="24.95" customHeight="1" x14ac:dyDescent="0.2">
      <c r="A42" s="251"/>
      <c r="B42" s="280" t="s">
        <v>913</v>
      </c>
      <c r="C42" s="281" t="s">
        <v>914</v>
      </c>
      <c r="D42" s="259">
        <f t="shared" si="19"/>
        <v>1.6951275400000001</v>
      </c>
      <c r="E42" s="231"/>
      <c r="F42" s="234"/>
      <c r="G42" s="234"/>
      <c r="H42" s="274"/>
      <c r="I42" s="274"/>
      <c r="J42" s="311">
        <v>1.6951275400000001</v>
      </c>
      <c r="K42" s="452">
        <v>8.3696950000000019</v>
      </c>
      <c r="L42" s="310"/>
      <c r="M42" s="453">
        <v>0</v>
      </c>
      <c r="N42" s="231">
        <v>0</v>
      </c>
      <c r="O42" s="231">
        <v>0</v>
      </c>
      <c r="P42" s="231"/>
      <c r="Q42" s="231">
        <f t="shared" si="2"/>
        <v>8.3696950000000019</v>
      </c>
      <c r="R42" s="236"/>
      <c r="S42" s="236">
        <f t="shared" si="3"/>
        <v>100</v>
      </c>
      <c r="T42" s="276"/>
      <c r="U42" s="277"/>
    </row>
    <row r="43" spans="1:21" ht="24.95" customHeight="1" x14ac:dyDescent="0.2">
      <c r="A43" s="251"/>
      <c r="B43" s="280" t="s">
        <v>915</v>
      </c>
      <c r="C43" s="281" t="s">
        <v>916</v>
      </c>
      <c r="D43" s="259">
        <f t="shared" si="19"/>
        <v>0.53780000000000006</v>
      </c>
      <c r="E43" s="231"/>
      <c r="F43" s="234"/>
      <c r="G43" s="234"/>
      <c r="H43" s="274"/>
      <c r="I43" s="274"/>
      <c r="J43" s="311">
        <v>0.53780000000000006</v>
      </c>
      <c r="K43" s="452">
        <v>2.2409999999999997</v>
      </c>
      <c r="L43" s="310"/>
      <c r="M43" s="453">
        <v>0</v>
      </c>
      <c r="N43" s="231">
        <v>0</v>
      </c>
      <c r="O43" s="231">
        <v>0</v>
      </c>
      <c r="P43" s="231"/>
      <c r="Q43" s="231">
        <f t="shared" si="2"/>
        <v>2.2409999999999997</v>
      </c>
      <c r="R43" s="236"/>
      <c r="S43" s="236">
        <f t="shared" si="3"/>
        <v>100</v>
      </c>
      <c r="T43" s="276"/>
      <c r="U43" s="277"/>
    </row>
    <row r="44" spans="1:21" ht="24.95" customHeight="1" x14ac:dyDescent="0.2">
      <c r="A44" s="251"/>
      <c r="B44" s="282" t="s">
        <v>917</v>
      </c>
      <c r="C44" s="283" t="s">
        <v>918</v>
      </c>
      <c r="D44" s="259">
        <f t="shared" si="19"/>
        <v>0.3770963</v>
      </c>
      <c r="E44" s="231"/>
      <c r="F44" s="234"/>
      <c r="G44" s="234"/>
      <c r="H44" s="274"/>
      <c r="I44" s="274"/>
      <c r="J44" s="311">
        <v>0.3770963</v>
      </c>
      <c r="K44" s="452">
        <v>2.0223620000000002</v>
      </c>
      <c r="L44" s="310"/>
      <c r="M44" s="453">
        <v>1.943832</v>
      </c>
      <c r="N44" s="231">
        <v>0</v>
      </c>
      <c r="O44" s="231">
        <v>0</v>
      </c>
      <c r="P44" s="231"/>
      <c r="Q44" s="231">
        <f t="shared" si="2"/>
        <v>7.8530000000000211E-2</v>
      </c>
      <c r="R44" s="236"/>
      <c r="S44" s="236">
        <f t="shared" si="3"/>
        <v>3.8830832462239799</v>
      </c>
      <c r="T44" s="276"/>
      <c r="U44" s="277"/>
    </row>
    <row r="45" spans="1:21" ht="24.95" customHeight="1" x14ac:dyDescent="0.2">
      <c r="A45" s="251"/>
      <c r="B45" s="282" t="s">
        <v>919</v>
      </c>
      <c r="C45" s="284" t="s">
        <v>918</v>
      </c>
      <c r="D45" s="259">
        <f t="shared" si="19"/>
        <v>0.45243687999999999</v>
      </c>
      <c r="E45" s="231"/>
      <c r="F45" s="234"/>
      <c r="G45" s="234"/>
      <c r="H45" s="274"/>
      <c r="I45" s="274"/>
      <c r="J45" s="311">
        <v>0.45243687999999999</v>
      </c>
      <c r="K45" s="452">
        <v>2.6684209999999999</v>
      </c>
      <c r="L45" s="310"/>
      <c r="M45" s="453">
        <v>2.6684208333333301</v>
      </c>
      <c r="N45" s="231">
        <v>0</v>
      </c>
      <c r="O45" s="231">
        <v>0</v>
      </c>
      <c r="P45" s="231"/>
      <c r="Q45" s="231">
        <f t="shared" si="2"/>
        <v>1.6666666979858746E-7</v>
      </c>
      <c r="R45" s="236"/>
      <c r="S45" s="236">
        <f t="shared" si="3"/>
        <v>6.245891101838408E-6</v>
      </c>
      <c r="T45" s="276"/>
      <c r="U45" s="277"/>
    </row>
    <row r="46" spans="1:21" ht="24.95" customHeight="1" x14ac:dyDescent="0.2">
      <c r="A46" s="251"/>
      <c r="B46" s="282" t="s">
        <v>920</v>
      </c>
      <c r="C46" s="284" t="s">
        <v>921</v>
      </c>
      <c r="D46" s="259">
        <f t="shared" si="19"/>
        <v>0.34931197000000003</v>
      </c>
      <c r="E46" s="231"/>
      <c r="F46" s="234"/>
      <c r="G46" s="234"/>
      <c r="H46" s="274"/>
      <c r="I46" s="274"/>
      <c r="J46" s="311">
        <v>0.34931197000000003</v>
      </c>
      <c r="K46" s="452">
        <v>2.0568970000000002</v>
      </c>
      <c r="L46" s="310"/>
      <c r="M46" s="453">
        <v>2.0568970000000002</v>
      </c>
      <c r="N46" s="231">
        <v>0</v>
      </c>
      <c r="O46" s="231">
        <v>0</v>
      </c>
      <c r="P46" s="231"/>
      <c r="Q46" s="231">
        <f t="shared" si="2"/>
        <v>0</v>
      </c>
      <c r="R46" s="236"/>
      <c r="S46" s="236">
        <f t="shared" si="3"/>
        <v>0</v>
      </c>
      <c r="T46" s="276"/>
      <c r="U46" s="277"/>
    </row>
    <row r="47" spans="1:21" ht="24.95" customHeight="1" x14ac:dyDescent="0.2">
      <c r="A47" s="251"/>
      <c r="B47" s="282" t="s">
        <v>922</v>
      </c>
      <c r="C47" s="284" t="s">
        <v>923</v>
      </c>
      <c r="D47" s="259">
        <f t="shared" si="19"/>
        <v>0.37774855000000002</v>
      </c>
      <c r="E47" s="231"/>
      <c r="F47" s="234"/>
      <c r="G47" s="234"/>
      <c r="H47" s="274"/>
      <c r="I47" s="274"/>
      <c r="J47" s="311">
        <v>0.37774855000000002</v>
      </c>
      <c r="K47" s="452">
        <v>2.207068</v>
      </c>
      <c r="L47" s="310"/>
      <c r="M47" s="453">
        <v>2.207068</v>
      </c>
      <c r="N47" s="231">
        <v>0</v>
      </c>
      <c r="O47" s="231">
        <v>0</v>
      </c>
      <c r="P47" s="231"/>
      <c r="Q47" s="231">
        <f t="shared" si="2"/>
        <v>0</v>
      </c>
      <c r="R47" s="236"/>
      <c r="S47" s="236">
        <f t="shared" si="3"/>
        <v>0</v>
      </c>
      <c r="T47" s="276"/>
      <c r="U47" s="277"/>
    </row>
    <row r="48" spans="1:21" ht="24.95" customHeight="1" x14ac:dyDescent="0.2">
      <c r="A48" s="251"/>
      <c r="B48" s="282" t="s">
        <v>924</v>
      </c>
      <c r="C48" s="284" t="s">
        <v>925</v>
      </c>
      <c r="D48" s="259">
        <f t="shared" si="19"/>
        <v>0.37936684999999998</v>
      </c>
      <c r="E48" s="231"/>
      <c r="F48" s="234"/>
      <c r="G48" s="234"/>
      <c r="H48" s="274"/>
      <c r="I48" s="274"/>
      <c r="J48" s="311">
        <v>0.37936684999999998</v>
      </c>
      <c r="K48" s="452">
        <v>2.1846220000000001</v>
      </c>
      <c r="L48" s="310"/>
      <c r="M48" s="453">
        <v>2.2893612166666699</v>
      </c>
      <c r="N48" s="231">
        <v>0</v>
      </c>
      <c r="O48" s="231">
        <v>0</v>
      </c>
      <c r="P48" s="231"/>
      <c r="Q48" s="231">
        <f t="shared" si="2"/>
        <v>-0.10473921666666985</v>
      </c>
      <c r="R48" s="236"/>
      <c r="S48" s="236">
        <f t="shared" si="3"/>
        <v>-4.7943862446990764</v>
      </c>
      <c r="T48" s="276"/>
      <c r="U48" s="277"/>
    </row>
    <row r="49" spans="1:21" ht="24.95" customHeight="1" x14ac:dyDescent="0.2">
      <c r="A49" s="251"/>
      <c r="B49" s="285" t="s">
        <v>926</v>
      </c>
      <c r="C49" s="286" t="s">
        <v>927</v>
      </c>
      <c r="D49" s="259">
        <f t="shared" si="19"/>
        <v>0.16666666666666669</v>
      </c>
      <c r="E49" s="231"/>
      <c r="F49" s="234"/>
      <c r="G49" s="234"/>
      <c r="H49" s="274"/>
      <c r="I49" s="274"/>
      <c r="J49" s="311">
        <v>0.16666666666666669</v>
      </c>
      <c r="K49" s="452">
        <v>1</v>
      </c>
      <c r="L49" s="310"/>
      <c r="M49" s="453">
        <v>1.08107548</v>
      </c>
      <c r="N49" s="231">
        <v>0</v>
      </c>
      <c r="O49" s="231">
        <v>0</v>
      </c>
      <c r="P49" s="231"/>
      <c r="Q49" s="231">
        <f t="shared" si="2"/>
        <v>-8.1075479999999978E-2</v>
      </c>
      <c r="R49" s="236"/>
      <c r="S49" s="236">
        <f t="shared" si="3"/>
        <v>-8.1075479999999978</v>
      </c>
      <c r="T49" s="276"/>
      <c r="U49" s="277"/>
    </row>
    <row r="50" spans="1:21" ht="24.95" customHeight="1" x14ac:dyDescent="0.2">
      <c r="A50" s="251"/>
      <c r="B50" s="287" t="s">
        <v>928</v>
      </c>
      <c r="C50" s="286" t="s">
        <v>929</v>
      </c>
      <c r="D50" s="259">
        <f t="shared" si="19"/>
        <v>7.4550000000000005E-2</v>
      </c>
      <c r="E50" s="231"/>
      <c r="F50" s="234"/>
      <c r="G50" s="234"/>
      <c r="H50" s="274"/>
      <c r="I50" s="274"/>
      <c r="J50" s="311">
        <v>7.4550000000000005E-2</v>
      </c>
      <c r="K50" s="452">
        <v>0.53646000000000005</v>
      </c>
      <c r="L50" s="310"/>
      <c r="M50" s="453">
        <v>0.52008089000000002</v>
      </c>
      <c r="N50" s="231">
        <v>0</v>
      </c>
      <c r="O50" s="231">
        <v>0</v>
      </c>
      <c r="P50" s="231"/>
      <c r="Q50" s="231">
        <f t="shared" si="2"/>
        <v>1.637911000000003E-2</v>
      </c>
      <c r="R50" s="236"/>
      <c r="S50" s="236">
        <f t="shared" si="3"/>
        <v>3.0531838347686739</v>
      </c>
      <c r="T50" s="276"/>
      <c r="U50" s="277"/>
    </row>
    <row r="51" spans="1:21" ht="24.95" customHeight="1" x14ac:dyDescent="0.2">
      <c r="A51" s="251"/>
      <c r="B51" s="287" t="s">
        <v>930</v>
      </c>
      <c r="C51" s="286" t="s">
        <v>931</v>
      </c>
      <c r="D51" s="259">
        <f t="shared" si="19"/>
        <v>7.4550000000000005E-2</v>
      </c>
      <c r="E51" s="231"/>
      <c r="F51" s="234"/>
      <c r="G51" s="234"/>
      <c r="H51" s="274"/>
      <c r="I51" s="274"/>
      <c r="J51" s="311">
        <v>7.4550000000000005E-2</v>
      </c>
      <c r="K51" s="452">
        <v>0.53646000000000005</v>
      </c>
      <c r="L51" s="310"/>
      <c r="M51" s="453">
        <v>0.52008089000000002</v>
      </c>
      <c r="N51" s="231">
        <v>0</v>
      </c>
      <c r="O51" s="231">
        <v>0</v>
      </c>
      <c r="P51" s="231"/>
      <c r="Q51" s="231">
        <f t="shared" si="2"/>
        <v>1.637911000000003E-2</v>
      </c>
      <c r="R51" s="236"/>
      <c r="S51" s="236">
        <f t="shared" si="3"/>
        <v>3.0531838347686739</v>
      </c>
      <c r="T51" s="276"/>
      <c r="U51" s="277"/>
    </row>
    <row r="52" spans="1:21" ht="24.95" customHeight="1" x14ac:dyDescent="0.2">
      <c r="A52" s="251" t="s">
        <v>885</v>
      </c>
      <c r="B52" s="287" t="s">
        <v>932</v>
      </c>
      <c r="C52" s="286" t="s">
        <v>933</v>
      </c>
      <c r="D52" s="259">
        <f t="shared" si="19"/>
        <v>7.4550000000000005E-2</v>
      </c>
      <c r="E52" s="231"/>
      <c r="F52" s="231"/>
      <c r="G52" s="231"/>
      <c r="H52" s="231"/>
      <c r="I52" s="231"/>
      <c r="J52" s="311">
        <v>7.4550000000000005E-2</v>
      </c>
      <c r="K52" s="452">
        <v>0.53646000000000005</v>
      </c>
      <c r="L52" s="231"/>
      <c r="M52" s="453">
        <v>0.51313858000000001</v>
      </c>
      <c r="N52" s="231">
        <v>0</v>
      </c>
      <c r="O52" s="231">
        <v>0</v>
      </c>
      <c r="P52" s="231"/>
      <c r="Q52" s="231">
        <f t="shared" si="2"/>
        <v>2.3321420000000037E-2</v>
      </c>
      <c r="R52" s="231"/>
      <c r="S52" s="236">
        <f t="shared" si="3"/>
        <v>4.3472803191291121</v>
      </c>
      <c r="T52" s="276"/>
      <c r="U52" s="277"/>
    </row>
    <row r="53" spans="1:21" ht="24.95" customHeight="1" x14ac:dyDescent="0.2">
      <c r="A53" s="251" t="s">
        <v>886</v>
      </c>
      <c r="B53" s="287" t="s">
        <v>934</v>
      </c>
      <c r="C53" s="286" t="s">
        <v>935</v>
      </c>
      <c r="D53" s="259">
        <f t="shared" si="19"/>
        <v>7.4550000000000005E-2</v>
      </c>
      <c r="E53" s="231"/>
      <c r="F53" s="231"/>
      <c r="G53" s="231"/>
      <c r="H53" s="231"/>
      <c r="I53" s="231"/>
      <c r="J53" s="311">
        <v>7.4550000000000005E-2</v>
      </c>
      <c r="K53" s="452">
        <v>0.53646000000000005</v>
      </c>
      <c r="L53" s="231"/>
      <c r="M53" s="453">
        <v>0.51245739000000001</v>
      </c>
      <c r="N53" s="231">
        <v>0</v>
      </c>
      <c r="O53" s="231">
        <v>0</v>
      </c>
      <c r="P53" s="231"/>
      <c r="Q53" s="231">
        <f t="shared" si="2"/>
        <v>2.4002610000000035E-2</v>
      </c>
      <c r="R53" s="231"/>
      <c r="S53" s="236">
        <f t="shared" si="3"/>
        <v>4.4742590314282582</v>
      </c>
      <c r="T53" s="276"/>
      <c r="U53" s="277"/>
    </row>
    <row r="54" spans="1:21" ht="24.95" customHeight="1" x14ac:dyDescent="0.2">
      <c r="A54" s="251" t="s">
        <v>887</v>
      </c>
      <c r="B54" s="287" t="s">
        <v>936</v>
      </c>
      <c r="C54" s="286" t="s">
        <v>937</v>
      </c>
      <c r="D54" s="259">
        <f t="shared" si="19"/>
        <v>7.4550000000000005E-2</v>
      </c>
      <c r="E54" s="231"/>
      <c r="F54" s="231"/>
      <c r="G54" s="231"/>
      <c r="H54" s="231"/>
      <c r="I54" s="231"/>
      <c r="J54" s="311">
        <v>7.4550000000000005E-2</v>
      </c>
      <c r="K54" s="452">
        <v>0.53646000000000005</v>
      </c>
      <c r="L54" s="231"/>
      <c r="M54" s="453">
        <v>0.51369838999999995</v>
      </c>
      <c r="N54" s="231">
        <v>0</v>
      </c>
      <c r="O54" s="231">
        <v>0</v>
      </c>
      <c r="P54" s="231"/>
      <c r="Q54" s="231">
        <f t="shared" si="2"/>
        <v>2.2761610000000099E-2</v>
      </c>
      <c r="R54" s="231"/>
      <c r="S54" s="236">
        <f t="shared" si="3"/>
        <v>4.2429277112925661</v>
      </c>
      <c r="T54" s="276"/>
      <c r="U54" s="277"/>
    </row>
    <row r="55" spans="1:21" s="245" customFormat="1" ht="24.95" customHeight="1" x14ac:dyDescent="0.15">
      <c r="A55" s="251" t="s">
        <v>888</v>
      </c>
      <c r="B55" s="287" t="s">
        <v>938</v>
      </c>
      <c r="C55" s="286" t="s">
        <v>939</v>
      </c>
      <c r="D55" s="259">
        <f t="shared" si="19"/>
        <v>7.4550000000000005E-2</v>
      </c>
      <c r="E55" s="240"/>
      <c r="F55" s="240"/>
      <c r="G55" s="240"/>
      <c r="H55" s="240"/>
      <c r="I55" s="240"/>
      <c r="J55" s="311">
        <v>7.4550000000000005E-2</v>
      </c>
      <c r="K55" s="452">
        <v>0.53646000000000005</v>
      </c>
      <c r="L55" s="231"/>
      <c r="M55" s="453">
        <v>0.51369838999999995</v>
      </c>
      <c r="N55" s="240">
        <v>0</v>
      </c>
      <c r="O55" s="240">
        <v>0</v>
      </c>
      <c r="P55" s="240"/>
      <c r="Q55" s="231">
        <f t="shared" si="2"/>
        <v>2.2761610000000099E-2</v>
      </c>
      <c r="R55" s="240"/>
      <c r="S55" s="236">
        <f t="shared" si="3"/>
        <v>4.2429277112925661</v>
      </c>
      <c r="T55" s="243"/>
      <c r="U55" s="244"/>
    </row>
    <row r="56" spans="1:21" ht="24.95" customHeight="1" x14ac:dyDescent="0.2">
      <c r="A56" s="251" t="s">
        <v>889</v>
      </c>
      <c r="B56" s="287" t="s">
        <v>940</v>
      </c>
      <c r="C56" s="286" t="s">
        <v>941</v>
      </c>
      <c r="D56" s="259">
        <f t="shared" si="19"/>
        <v>6.0741666666666666E-2</v>
      </c>
      <c r="E56" s="231"/>
      <c r="F56" s="231"/>
      <c r="G56" s="231"/>
      <c r="H56" s="231"/>
      <c r="I56" s="231"/>
      <c r="J56" s="311">
        <v>6.0741666666666666E-2</v>
      </c>
      <c r="K56" s="452">
        <v>0.43909999999999999</v>
      </c>
      <c r="L56" s="231"/>
      <c r="M56" s="453">
        <v>0.42080079999999992</v>
      </c>
      <c r="N56" s="231">
        <v>0</v>
      </c>
      <c r="O56" s="231">
        <v>0</v>
      </c>
      <c r="P56" s="231"/>
      <c r="Q56" s="231">
        <f t="shared" si="2"/>
        <v>1.8299200000000071E-2</v>
      </c>
      <c r="R56" s="231"/>
      <c r="S56" s="236">
        <f t="shared" si="3"/>
        <v>4.1674333864723456</v>
      </c>
      <c r="T56" s="276"/>
      <c r="U56" s="277"/>
    </row>
    <row r="57" spans="1:21" ht="24.95" customHeight="1" x14ac:dyDescent="0.2">
      <c r="A57" s="251" t="s">
        <v>890</v>
      </c>
      <c r="B57" s="287" t="s">
        <v>942</v>
      </c>
      <c r="C57" s="286" t="s">
        <v>943</v>
      </c>
      <c r="D57" s="259">
        <f t="shared" si="19"/>
        <v>6.0741666666666666E-2</v>
      </c>
      <c r="E57" s="231"/>
      <c r="F57" s="231"/>
      <c r="G57" s="231"/>
      <c r="H57" s="231"/>
      <c r="I57" s="231"/>
      <c r="J57" s="311">
        <v>6.0741666666666666E-2</v>
      </c>
      <c r="K57" s="452">
        <v>0.43909999999999999</v>
      </c>
      <c r="L57" s="231"/>
      <c r="M57" s="453">
        <v>0.42048144000000004</v>
      </c>
      <c r="N57" s="231">
        <v>0</v>
      </c>
      <c r="O57" s="231">
        <v>0</v>
      </c>
      <c r="P57" s="231"/>
      <c r="Q57" s="231">
        <f t="shared" si="2"/>
        <v>1.8618559999999951E-2</v>
      </c>
      <c r="R57" s="231"/>
      <c r="S57" s="236">
        <f t="shared" si="3"/>
        <v>4.240163971760408</v>
      </c>
      <c r="T57" s="276"/>
      <c r="U57" s="277"/>
    </row>
    <row r="58" spans="1:21" ht="24.95" customHeight="1" x14ac:dyDescent="0.2">
      <c r="A58" s="251" t="s">
        <v>891</v>
      </c>
      <c r="B58" s="287" t="s">
        <v>944</v>
      </c>
      <c r="C58" s="286" t="s">
        <v>945</v>
      </c>
      <c r="D58" s="259">
        <f t="shared" si="19"/>
        <v>6.0741666666666666E-2</v>
      </c>
      <c r="E58" s="231"/>
      <c r="F58" s="231"/>
      <c r="G58" s="231"/>
      <c r="H58" s="231"/>
      <c r="I58" s="231"/>
      <c r="J58" s="311">
        <v>6.0741666666666666E-2</v>
      </c>
      <c r="K58" s="452">
        <v>0.43909999999999999</v>
      </c>
      <c r="L58" s="231"/>
      <c r="M58" s="453">
        <v>0.42048144000000004</v>
      </c>
      <c r="N58" s="231">
        <v>0</v>
      </c>
      <c r="O58" s="231">
        <v>0</v>
      </c>
      <c r="P58" s="231"/>
      <c r="Q58" s="231">
        <f t="shared" si="2"/>
        <v>1.8618559999999951E-2</v>
      </c>
      <c r="R58" s="231"/>
      <c r="S58" s="236">
        <f t="shared" si="3"/>
        <v>4.240163971760408</v>
      </c>
      <c r="T58" s="276"/>
      <c r="U58" s="277"/>
    </row>
    <row r="59" spans="1:21" ht="24.95" customHeight="1" x14ac:dyDescent="0.2">
      <c r="A59" s="251" t="s">
        <v>892</v>
      </c>
      <c r="B59" s="287" t="s">
        <v>946</v>
      </c>
      <c r="C59" s="286" t="s">
        <v>947</v>
      </c>
      <c r="D59" s="259">
        <f t="shared" si="19"/>
        <v>6.0741666666666666E-2</v>
      </c>
      <c r="E59" s="231"/>
      <c r="F59" s="231"/>
      <c r="G59" s="231"/>
      <c r="H59" s="231"/>
      <c r="I59" s="231"/>
      <c r="J59" s="311">
        <v>6.0741666666666666E-2</v>
      </c>
      <c r="K59" s="452">
        <v>0.43909999999999999</v>
      </c>
      <c r="L59" s="231"/>
      <c r="M59" s="453">
        <v>0.41749943000000006</v>
      </c>
      <c r="N59" s="231">
        <v>0</v>
      </c>
      <c r="O59" s="231">
        <v>0</v>
      </c>
      <c r="P59" s="231"/>
      <c r="Q59" s="231">
        <f t="shared" si="2"/>
        <v>2.160056999999993E-2</v>
      </c>
      <c r="R59" s="231"/>
      <c r="S59" s="236">
        <f t="shared" si="3"/>
        <v>4.9192826235481508</v>
      </c>
      <c r="T59" s="276"/>
      <c r="U59" s="277"/>
    </row>
    <row r="60" spans="1:21" ht="24.95" customHeight="1" x14ac:dyDescent="0.2">
      <c r="A60" s="251" t="s">
        <v>893</v>
      </c>
      <c r="B60" s="287" t="s">
        <v>946</v>
      </c>
      <c r="C60" s="286" t="s">
        <v>948</v>
      </c>
      <c r="D60" s="259">
        <f t="shared" si="19"/>
        <v>6.0741666666666666E-2</v>
      </c>
      <c r="E60" s="231"/>
      <c r="F60" s="231"/>
      <c r="G60" s="231"/>
      <c r="H60" s="231"/>
      <c r="I60" s="231"/>
      <c r="J60" s="311">
        <v>6.0741666666666666E-2</v>
      </c>
      <c r="K60" s="452">
        <v>0.43909999999999999</v>
      </c>
      <c r="L60" s="231"/>
      <c r="M60" s="453">
        <v>0.41749943000000006</v>
      </c>
      <c r="N60" s="231">
        <v>0</v>
      </c>
      <c r="O60" s="231">
        <v>0</v>
      </c>
      <c r="P60" s="231"/>
      <c r="Q60" s="231">
        <f t="shared" si="2"/>
        <v>2.160056999999993E-2</v>
      </c>
      <c r="R60" s="231"/>
      <c r="S60" s="236">
        <f t="shared" si="3"/>
        <v>4.9192826235481508</v>
      </c>
      <c r="T60" s="276"/>
      <c r="U60" s="277"/>
    </row>
    <row r="61" spans="1:21" ht="24.95" customHeight="1" x14ac:dyDescent="0.2">
      <c r="A61" s="251" t="s">
        <v>894</v>
      </c>
      <c r="B61" s="287" t="s">
        <v>949</v>
      </c>
      <c r="C61" s="286" t="s">
        <v>950</v>
      </c>
      <c r="D61" s="259">
        <f t="shared" si="19"/>
        <v>6.0741666666666666E-2</v>
      </c>
      <c r="E61" s="231"/>
      <c r="F61" s="231"/>
      <c r="G61" s="231"/>
      <c r="H61" s="231"/>
      <c r="I61" s="231"/>
      <c r="J61" s="311">
        <v>6.0741666666666666E-2</v>
      </c>
      <c r="K61" s="452">
        <v>0.43909999999999999</v>
      </c>
      <c r="L61" s="231"/>
      <c r="M61" s="453">
        <v>0.41867351999999997</v>
      </c>
      <c r="N61" s="231">
        <v>0</v>
      </c>
      <c r="O61" s="231">
        <v>0</v>
      </c>
      <c r="P61" s="231"/>
      <c r="Q61" s="231">
        <f t="shared" si="2"/>
        <v>2.0426480000000025E-2</v>
      </c>
      <c r="R61" s="231"/>
      <c r="S61" s="236">
        <f t="shared" si="3"/>
        <v>4.6518970621726314</v>
      </c>
      <c r="T61" s="276"/>
      <c r="U61" s="277"/>
    </row>
    <row r="62" spans="1:21" ht="24.95" customHeight="1" x14ac:dyDescent="0.2">
      <c r="A62" s="251" t="s">
        <v>895</v>
      </c>
      <c r="B62" s="287" t="s">
        <v>951</v>
      </c>
      <c r="C62" s="286" t="s">
        <v>952</v>
      </c>
      <c r="D62" s="259">
        <f t="shared" si="19"/>
        <v>6.0741666666666666E-2</v>
      </c>
      <c r="E62" s="231"/>
      <c r="F62" s="234"/>
      <c r="G62" s="234"/>
      <c r="H62" s="274"/>
      <c r="I62" s="274"/>
      <c r="J62" s="311">
        <v>6.0741666666666666E-2</v>
      </c>
      <c r="K62" s="452">
        <v>0.43909999999999999</v>
      </c>
      <c r="L62" s="310"/>
      <c r="M62" s="453">
        <v>0.41867351999999997</v>
      </c>
      <c r="N62" s="231">
        <v>0</v>
      </c>
      <c r="O62" s="231">
        <v>0</v>
      </c>
      <c r="P62" s="231"/>
      <c r="Q62" s="231">
        <f t="shared" si="2"/>
        <v>2.0426480000000025E-2</v>
      </c>
      <c r="R62" s="236"/>
      <c r="S62" s="236">
        <f t="shared" si="3"/>
        <v>4.6518970621726314</v>
      </c>
      <c r="T62" s="276"/>
      <c r="U62" s="277"/>
    </row>
    <row r="63" spans="1:21" ht="24.95" customHeight="1" x14ac:dyDescent="0.2">
      <c r="A63" s="251" t="s">
        <v>896</v>
      </c>
      <c r="B63" s="287" t="s">
        <v>953</v>
      </c>
      <c r="C63" s="286" t="s">
        <v>954</v>
      </c>
      <c r="D63" s="259">
        <f t="shared" si="19"/>
        <v>4.5283333333333335E-2</v>
      </c>
      <c r="E63" s="231"/>
      <c r="F63" s="235"/>
      <c r="G63" s="235"/>
      <c r="H63" s="274"/>
      <c r="I63" s="274"/>
      <c r="J63" s="311">
        <v>4.5283333333333335E-2</v>
      </c>
      <c r="K63" s="452">
        <v>0.33096999999999999</v>
      </c>
      <c r="L63" s="293"/>
      <c r="M63" s="453">
        <v>0.31258753</v>
      </c>
      <c r="N63" s="231">
        <v>0</v>
      </c>
      <c r="O63" s="231">
        <v>0</v>
      </c>
      <c r="P63" s="231"/>
      <c r="Q63" s="231">
        <f t="shared" si="2"/>
        <v>1.8382469999999984E-2</v>
      </c>
      <c r="R63" s="236"/>
      <c r="S63" s="236">
        <f t="shared" si="3"/>
        <v>5.5541197087349259</v>
      </c>
      <c r="T63" s="276"/>
      <c r="U63" s="277"/>
    </row>
    <row r="64" spans="1:21" ht="24.95" customHeight="1" x14ac:dyDescent="0.2">
      <c r="A64" s="251" t="s">
        <v>897</v>
      </c>
      <c r="B64" s="287" t="s">
        <v>955</v>
      </c>
      <c r="C64" s="286" t="s">
        <v>956</v>
      </c>
      <c r="D64" s="259">
        <f t="shared" si="19"/>
        <v>3.2591666666666665E-2</v>
      </c>
      <c r="E64" s="231"/>
      <c r="F64" s="233"/>
      <c r="G64" s="233"/>
      <c r="H64" s="274"/>
      <c r="I64" s="274"/>
      <c r="J64" s="311">
        <v>3.2591666666666665E-2</v>
      </c>
      <c r="K64" s="452">
        <v>0.24398999999999998</v>
      </c>
      <c r="L64" s="310"/>
      <c r="M64" s="453">
        <v>0.22723032000000001</v>
      </c>
      <c r="N64" s="231">
        <v>0</v>
      </c>
      <c r="O64" s="231">
        <v>0</v>
      </c>
      <c r="P64" s="231"/>
      <c r="Q64" s="231">
        <f t="shared" si="2"/>
        <v>1.6759679999999971E-2</v>
      </c>
      <c r="R64" s="231"/>
      <c r="S64" s="236">
        <f t="shared" si="3"/>
        <v>6.8690028279847422</v>
      </c>
      <c r="T64" s="276"/>
      <c r="U64" s="277"/>
    </row>
    <row r="65" spans="1:21" ht="24.95" customHeight="1" x14ac:dyDescent="0.2">
      <c r="A65" s="251" t="s">
        <v>898</v>
      </c>
      <c r="B65" s="287" t="s">
        <v>957</v>
      </c>
      <c r="C65" s="286" t="s">
        <v>958</v>
      </c>
      <c r="D65" s="259">
        <f t="shared" si="19"/>
        <v>3.2591666666666665E-2</v>
      </c>
      <c r="E65" s="231"/>
      <c r="F65" s="233"/>
      <c r="G65" s="233"/>
      <c r="H65" s="274"/>
      <c r="I65" s="274"/>
      <c r="J65" s="311">
        <v>3.2591666666666665E-2</v>
      </c>
      <c r="K65" s="452">
        <v>0.24398999999999998</v>
      </c>
      <c r="L65" s="310"/>
      <c r="M65" s="453">
        <v>0.22723032000000001</v>
      </c>
      <c r="N65" s="231">
        <v>0</v>
      </c>
      <c r="O65" s="231">
        <v>0</v>
      </c>
      <c r="P65" s="231"/>
      <c r="Q65" s="231">
        <f t="shared" si="2"/>
        <v>1.6759679999999971E-2</v>
      </c>
      <c r="R65" s="231"/>
      <c r="S65" s="236">
        <f t="shared" si="3"/>
        <v>6.8690028279847422</v>
      </c>
      <c r="T65" s="276"/>
      <c r="U65" s="277"/>
    </row>
    <row r="66" spans="1:21" ht="24.95" customHeight="1" x14ac:dyDescent="0.2">
      <c r="A66" s="251" t="s">
        <v>899</v>
      </c>
      <c r="B66" s="287" t="s">
        <v>959</v>
      </c>
      <c r="C66" s="286" t="s">
        <v>960</v>
      </c>
      <c r="D66" s="259">
        <f t="shared" si="19"/>
        <v>3.3491666666666663E-2</v>
      </c>
      <c r="E66" s="231"/>
      <c r="F66" s="235"/>
      <c r="G66" s="235"/>
      <c r="H66" s="274"/>
      <c r="I66" s="274"/>
      <c r="J66" s="311">
        <v>3.3491666666666663E-2</v>
      </c>
      <c r="K66" s="452">
        <v>0.25456999999999996</v>
      </c>
      <c r="L66" s="293"/>
      <c r="M66" s="453">
        <v>0.23995683333333334</v>
      </c>
      <c r="N66" s="231">
        <v>0</v>
      </c>
      <c r="O66" s="231">
        <v>0</v>
      </c>
      <c r="P66" s="231"/>
      <c r="Q66" s="231">
        <f t="shared" si="2"/>
        <v>1.4613166666666622E-2</v>
      </c>
      <c r="R66" s="236"/>
      <c r="S66" s="236">
        <f t="shared" si="3"/>
        <v>5.7403333726152432</v>
      </c>
      <c r="T66" s="276"/>
      <c r="U66" s="277"/>
    </row>
    <row r="67" spans="1:21" ht="24.95" customHeight="1" x14ac:dyDescent="0.2">
      <c r="A67" s="251" t="s">
        <v>900</v>
      </c>
      <c r="B67" s="287" t="s">
        <v>961</v>
      </c>
      <c r="C67" s="286" t="s">
        <v>962</v>
      </c>
      <c r="D67" s="259">
        <f t="shared" si="19"/>
        <v>4.6441666666666673E-2</v>
      </c>
      <c r="E67" s="231"/>
      <c r="F67" s="233"/>
      <c r="G67" s="233"/>
      <c r="H67" s="274"/>
      <c r="I67" s="274"/>
      <c r="J67" s="311">
        <v>4.6441666666666673E-2</v>
      </c>
      <c r="K67" s="452">
        <v>0.34814000000000001</v>
      </c>
      <c r="L67" s="310"/>
      <c r="M67" s="453">
        <v>0.32520883333333334</v>
      </c>
      <c r="N67" s="231">
        <v>0</v>
      </c>
      <c r="O67" s="231">
        <v>0</v>
      </c>
      <c r="P67" s="231"/>
      <c r="Q67" s="231">
        <f t="shared" si="2"/>
        <v>2.2931166666666669E-2</v>
      </c>
      <c r="R67" s="231"/>
      <c r="S67" s="236">
        <f t="shared" si="3"/>
        <v>6.5867658604775867</v>
      </c>
      <c r="T67" s="276"/>
      <c r="U67" s="277"/>
    </row>
    <row r="68" spans="1:21" ht="24.95" customHeight="1" x14ac:dyDescent="0.2">
      <c r="A68" s="251" t="s">
        <v>901</v>
      </c>
      <c r="B68" s="287" t="s">
        <v>963</v>
      </c>
      <c r="C68" s="286" t="s">
        <v>964</v>
      </c>
      <c r="D68" s="259">
        <f t="shared" si="19"/>
        <v>6.1699999999999998E-2</v>
      </c>
      <c r="E68" s="231"/>
      <c r="F68" s="233"/>
      <c r="G68" s="233"/>
      <c r="H68" s="274"/>
      <c r="I68" s="274"/>
      <c r="J68" s="311">
        <v>6.1699999999999998E-2</v>
      </c>
      <c r="K68" s="452">
        <v>0.45027</v>
      </c>
      <c r="L68" s="310"/>
      <c r="M68" s="453">
        <v>0.4297238333333333</v>
      </c>
      <c r="N68" s="231">
        <v>0</v>
      </c>
      <c r="O68" s="231">
        <v>0</v>
      </c>
      <c r="P68" s="231"/>
      <c r="Q68" s="231">
        <f t="shared" si="2"/>
        <v>2.0546166666666699E-2</v>
      </c>
      <c r="R68" s="231"/>
      <c r="S68" s="236">
        <f t="shared" si="3"/>
        <v>4.5630769686336423</v>
      </c>
      <c r="T68" s="276"/>
      <c r="U68" s="277"/>
    </row>
    <row r="69" spans="1:21" ht="24.95" customHeight="1" x14ac:dyDescent="0.2">
      <c r="A69" s="251" t="s">
        <v>902</v>
      </c>
      <c r="B69" s="287" t="s">
        <v>965</v>
      </c>
      <c r="C69" s="286" t="s">
        <v>966</v>
      </c>
      <c r="D69" s="259">
        <f t="shared" si="19"/>
        <v>0</v>
      </c>
      <c r="E69" s="231"/>
      <c r="F69" s="233"/>
      <c r="G69" s="233"/>
      <c r="H69" s="274"/>
      <c r="I69" s="274"/>
      <c r="J69" s="311">
        <v>0</v>
      </c>
      <c r="K69" s="452">
        <v>0</v>
      </c>
      <c r="L69" s="310"/>
      <c r="M69" s="453">
        <v>0.66278550000000003</v>
      </c>
      <c r="N69" s="231">
        <v>0</v>
      </c>
      <c r="O69" s="231">
        <v>0</v>
      </c>
      <c r="P69" s="231"/>
      <c r="Q69" s="231">
        <f t="shared" si="2"/>
        <v>-0.66278550000000003</v>
      </c>
      <c r="R69" s="231"/>
      <c r="S69" s="236" t="e">
        <f t="shared" si="3"/>
        <v>#DIV/0!</v>
      </c>
      <c r="T69" s="276"/>
      <c r="U69" s="277"/>
    </row>
    <row r="70" spans="1:21" ht="24.95" customHeight="1" x14ac:dyDescent="0.2">
      <c r="A70" s="317" t="s">
        <v>103</v>
      </c>
      <c r="B70" s="315" t="s">
        <v>967</v>
      </c>
      <c r="C70" s="317" t="s">
        <v>825</v>
      </c>
      <c r="D70" s="288"/>
      <c r="E70" s="308"/>
      <c r="F70" s="301"/>
      <c r="G70" s="301"/>
      <c r="H70" s="292"/>
      <c r="I70" s="292"/>
      <c r="J70" s="295">
        <f>J71</f>
        <v>0.23333333333333336</v>
      </c>
      <c r="K70" s="295">
        <f t="shared" ref="K70:M70" si="20">K71</f>
        <v>1.34</v>
      </c>
      <c r="L70" s="295">
        <f t="shared" si="20"/>
        <v>0</v>
      </c>
      <c r="M70" s="295">
        <f t="shared" si="20"/>
        <v>1.1222872699999999</v>
      </c>
      <c r="N70" s="295">
        <f t="shared" ref="N70" si="21">N71</f>
        <v>0</v>
      </c>
      <c r="O70" s="295">
        <f t="shared" ref="O70" si="22">O71</f>
        <v>0</v>
      </c>
      <c r="P70" s="308"/>
      <c r="Q70" s="231">
        <f t="shared" si="2"/>
        <v>0.21771273000000013</v>
      </c>
      <c r="R70" s="308"/>
      <c r="S70" s="236">
        <f t="shared" si="3"/>
        <v>16.247218656716427</v>
      </c>
      <c r="T70" s="298"/>
      <c r="U70" s="307"/>
    </row>
    <row r="71" spans="1:21" ht="24.95" customHeight="1" x14ac:dyDescent="0.2">
      <c r="A71" s="318" t="s">
        <v>968</v>
      </c>
      <c r="B71" s="316" t="s">
        <v>969</v>
      </c>
      <c r="C71" s="318" t="s">
        <v>970</v>
      </c>
      <c r="D71" s="288">
        <f>J71</f>
        <v>0.23333333333333336</v>
      </c>
      <c r="E71" s="308"/>
      <c r="F71" s="301"/>
      <c r="G71" s="301"/>
      <c r="H71" s="292"/>
      <c r="I71" s="292"/>
      <c r="J71" s="295">
        <v>0.23333333333333336</v>
      </c>
      <c r="K71" s="452">
        <v>1.34</v>
      </c>
      <c r="L71" s="291"/>
      <c r="M71" s="452">
        <v>1.1222872699999999</v>
      </c>
      <c r="N71" s="308">
        <v>0</v>
      </c>
      <c r="O71" s="308">
        <v>0</v>
      </c>
      <c r="P71" s="308"/>
      <c r="Q71" s="231">
        <f t="shared" si="2"/>
        <v>0.21771273000000013</v>
      </c>
      <c r="R71" s="308"/>
      <c r="S71" s="236">
        <f t="shared" si="3"/>
        <v>16.247218656716427</v>
      </c>
      <c r="T71" s="298"/>
      <c r="U71" s="307"/>
    </row>
    <row r="72" spans="1:21" s="245" customFormat="1" ht="24.95" customHeight="1" x14ac:dyDescent="0.15">
      <c r="A72" s="249" t="s">
        <v>111</v>
      </c>
      <c r="B72" s="250" t="s">
        <v>842</v>
      </c>
      <c r="C72" s="249" t="s">
        <v>825</v>
      </c>
      <c r="D72" s="256">
        <f>D73+D93</f>
        <v>10.303249899999999</v>
      </c>
      <c r="E72" s="240"/>
      <c r="F72" s="232"/>
      <c r="G72" s="232"/>
      <c r="H72" s="241"/>
      <c r="I72" s="241"/>
      <c r="J72" s="294">
        <f>J73+J93</f>
        <v>10.303249899999999</v>
      </c>
      <c r="K72" s="294">
        <f>K73+K93</f>
        <v>63.667110750000006</v>
      </c>
      <c r="L72" s="294">
        <f t="shared" ref="L72:M72" si="23">L73+L93</f>
        <v>0</v>
      </c>
      <c r="M72" s="294">
        <f t="shared" si="23"/>
        <v>11.867079129999999</v>
      </c>
      <c r="N72" s="294">
        <f t="shared" ref="N72" si="24">N73+N93</f>
        <v>0</v>
      </c>
      <c r="O72" s="294">
        <f t="shared" ref="O72" si="25">O73+O93</f>
        <v>0</v>
      </c>
      <c r="P72" s="240"/>
      <c r="Q72" s="231">
        <f t="shared" si="2"/>
        <v>51.800031620000006</v>
      </c>
      <c r="R72" s="242"/>
      <c r="S72" s="236">
        <f t="shared" si="3"/>
        <v>81.360738707622289</v>
      </c>
      <c r="T72" s="243"/>
      <c r="U72" s="244"/>
    </row>
    <row r="73" spans="1:21" s="245" customFormat="1" ht="24.95" customHeight="1" x14ac:dyDescent="0.15">
      <c r="A73" s="249" t="s">
        <v>843</v>
      </c>
      <c r="B73" s="250" t="s">
        <v>844</v>
      </c>
      <c r="C73" s="249" t="s">
        <v>825</v>
      </c>
      <c r="D73" s="259">
        <f>SUM(D74:D92)</f>
        <v>10.303249899999999</v>
      </c>
      <c r="E73" s="240"/>
      <c r="F73" s="232"/>
      <c r="G73" s="232"/>
      <c r="H73" s="241"/>
      <c r="I73" s="241"/>
      <c r="J73" s="302">
        <f>SUM(J74:J92)</f>
        <v>10.303249899999999</v>
      </c>
      <c r="K73" s="302">
        <f>SUM(K74:K92)</f>
        <v>63.667110750000006</v>
      </c>
      <c r="L73" s="302">
        <f t="shared" ref="L73" si="26">SUM(L74:L92)</f>
        <v>0</v>
      </c>
      <c r="M73" s="302">
        <f>SUM(M74:M92)</f>
        <v>11.867079129999999</v>
      </c>
      <c r="N73" s="302">
        <f t="shared" ref="N73:O73" si="27">SUM(N74:N92)</f>
        <v>0</v>
      </c>
      <c r="O73" s="302">
        <f t="shared" si="27"/>
        <v>0</v>
      </c>
      <c r="P73" s="240"/>
      <c r="Q73" s="231">
        <f t="shared" si="2"/>
        <v>51.800031620000006</v>
      </c>
      <c r="R73" s="242"/>
      <c r="S73" s="236">
        <f t="shared" si="3"/>
        <v>81.360738707622289</v>
      </c>
      <c r="T73" s="243"/>
      <c r="U73" s="244"/>
    </row>
    <row r="74" spans="1:21" s="245" customFormat="1" ht="24.95" customHeight="1" x14ac:dyDescent="0.15">
      <c r="A74" s="266" t="s">
        <v>845</v>
      </c>
      <c r="B74" s="267" t="s">
        <v>984</v>
      </c>
      <c r="C74" s="266" t="s">
        <v>985</v>
      </c>
      <c r="D74" s="454">
        <f>J74</f>
        <v>0.21333333333333335</v>
      </c>
      <c r="E74" s="240"/>
      <c r="F74" s="232"/>
      <c r="G74" s="232"/>
      <c r="H74" s="241"/>
      <c r="I74" s="241"/>
      <c r="J74" s="231">
        <v>0.21333333333333335</v>
      </c>
      <c r="K74" s="231">
        <v>2.9917199999999999</v>
      </c>
      <c r="L74" s="310"/>
      <c r="M74" s="310">
        <v>0</v>
      </c>
      <c r="N74" s="240">
        <v>0</v>
      </c>
      <c r="O74" s="240">
        <v>0</v>
      </c>
      <c r="P74" s="240"/>
      <c r="Q74" s="231">
        <f t="shared" si="2"/>
        <v>2.9917199999999999</v>
      </c>
      <c r="R74" s="242"/>
      <c r="S74" s="236">
        <f t="shared" si="3"/>
        <v>100</v>
      </c>
      <c r="T74" s="243"/>
      <c r="U74" s="244"/>
    </row>
    <row r="75" spans="1:21" s="245" customFormat="1" ht="24.95" customHeight="1" x14ac:dyDescent="0.15">
      <c r="A75" s="266" t="s">
        <v>846</v>
      </c>
      <c r="B75" s="309" t="s">
        <v>986</v>
      </c>
      <c r="C75" s="290" t="s">
        <v>987</v>
      </c>
      <c r="D75" s="454">
        <f t="shared" ref="D75:D92" si="28">J75</f>
        <v>0.26750000000000002</v>
      </c>
      <c r="E75" s="300"/>
      <c r="F75" s="289"/>
      <c r="G75" s="289"/>
      <c r="H75" s="296"/>
      <c r="I75" s="296"/>
      <c r="J75" s="308">
        <v>0.26750000000000002</v>
      </c>
      <c r="K75" s="308">
        <v>2.04657482</v>
      </c>
      <c r="L75" s="291"/>
      <c r="M75" s="291">
        <v>0</v>
      </c>
      <c r="N75" s="240">
        <v>0</v>
      </c>
      <c r="O75" s="240">
        <v>0</v>
      </c>
      <c r="P75" s="300"/>
      <c r="Q75" s="231">
        <f t="shared" si="2"/>
        <v>2.04657482</v>
      </c>
      <c r="R75" s="313"/>
      <c r="S75" s="236">
        <f t="shared" si="3"/>
        <v>100</v>
      </c>
      <c r="T75" s="297"/>
      <c r="U75" s="312"/>
    </row>
    <row r="76" spans="1:21" s="245" customFormat="1" ht="24.95" customHeight="1" x14ac:dyDescent="0.15">
      <c r="A76" s="266" t="s">
        <v>861</v>
      </c>
      <c r="B76" s="309" t="s">
        <v>988</v>
      </c>
      <c r="C76" s="290" t="s">
        <v>989</v>
      </c>
      <c r="D76" s="454">
        <f t="shared" si="28"/>
        <v>8.4999999999999992E-2</v>
      </c>
      <c r="E76" s="300"/>
      <c r="F76" s="289"/>
      <c r="G76" s="289"/>
      <c r="H76" s="296"/>
      <c r="I76" s="296"/>
      <c r="J76" s="308">
        <v>8.4999999999999992E-2</v>
      </c>
      <c r="K76" s="308">
        <v>1.1970253</v>
      </c>
      <c r="L76" s="291"/>
      <c r="M76" s="291">
        <v>0</v>
      </c>
      <c r="N76" s="240">
        <v>0</v>
      </c>
      <c r="O76" s="240">
        <v>0</v>
      </c>
      <c r="P76" s="300"/>
      <c r="Q76" s="231">
        <f t="shared" si="2"/>
        <v>1.1970253</v>
      </c>
      <c r="R76" s="313"/>
      <c r="S76" s="236">
        <f t="shared" si="3"/>
        <v>100</v>
      </c>
      <c r="T76" s="297"/>
      <c r="U76" s="312"/>
    </row>
    <row r="77" spans="1:21" s="245" customFormat="1" ht="24.95" customHeight="1" x14ac:dyDescent="0.15">
      <c r="A77" s="266" t="s">
        <v>971</v>
      </c>
      <c r="B77" s="309" t="s">
        <v>990</v>
      </c>
      <c r="C77" s="290" t="s">
        <v>991</v>
      </c>
      <c r="D77" s="454">
        <f t="shared" si="28"/>
        <v>1.16667505</v>
      </c>
      <c r="E77" s="300"/>
      <c r="F77" s="289"/>
      <c r="G77" s="289"/>
      <c r="H77" s="296"/>
      <c r="I77" s="296"/>
      <c r="J77" s="308">
        <v>1.16667505</v>
      </c>
      <c r="K77" s="308">
        <v>7.1392689999999988</v>
      </c>
      <c r="L77" s="291"/>
      <c r="M77" s="291">
        <v>0</v>
      </c>
      <c r="N77" s="240">
        <v>0</v>
      </c>
      <c r="O77" s="240">
        <v>0</v>
      </c>
      <c r="P77" s="300"/>
      <c r="Q77" s="231">
        <f t="shared" si="2"/>
        <v>7.1392689999999988</v>
      </c>
      <c r="R77" s="313"/>
      <c r="S77" s="236">
        <f t="shared" si="3"/>
        <v>100</v>
      </c>
      <c r="T77" s="297"/>
      <c r="U77" s="312"/>
    </row>
    <row r="78" spans="1:21" s="245" customFormat="1" ht="24.95" customHeight="1" x14ac:dyDescent="0.15">
      <c r="A78" s="266" t="s">
        <v>972</v>
      </c>
      <c r="B78" s="309" t="s">
        <v>992</v>
      </c>
      <c r="C78" s="290" t="s">
        <v>993</v>
      </c>
      <c r="D78" s="454">
        <f t="shared" si="28"/>
        <v>0.75125319166666671</v>
      </c>
      <c r="E78" s="300"/>
      <c r="F78" s="289"/>
      <c r="G78" s="289"/>
      <c r="H78" s="296"/>
      <c r="I78" s="296"/>
      <c r="J78" s="308">
        <v>0.75125319166666671</v>
      </c>
      <c r="K78" s="308">
        <v>4.6343689999999995</v>
      </c>
      <c r="L78" s="291"/>
      <c r="M78" s="291">
        <v>0</v>
      </c>
      <c r="N78" s="240">
        <v>0</v>
      </c>
      <c r="O78" s="240">
        <v>0</v>
      </c>
      <c r="P78" s="300"/>
      <c r="Q78" s="231">
        <f t="shared" si="2"/>
        <v>4.6343689999999995</v>
      </c>
      <c r="R78" s="313"/>
      <c r="S78" s="236">
        <f t="shared" si="3"/>
        <v>100</v>
      </c>
      <c r="T78" s="297"/>
      <c r="U78" s="312"/>
    </row>
    <row r="79" spans="1:21" s="245" customFormat="1" ht="24.95" customHeight="1" x14ac:dyDescent="0.15">
      <c r="A79" s="266" t="s">
        <v>973</v>
      </c>
      <c r="B79" s="309" t="s">
        <v>994</v>
      </c>
      <c r="C79" s="290" t="s">
        <v>995</v>
      </c>
      <c r="D79" s="454">
        <f t="shared" si="28"/>
        <v>0.82990694166666668</v>
      </c>
      <c r="E79" s="300"/>
      <c r="F79" s="289"/>
      <c r="G79" s="289"/>
      <c r="H79" s="296"/>
      <c r="I79" s="296"/>
      <c r="J79" s="308">
        <v>0.82990694166666668</v>
      </c>
      <c r="K79" s="308">
        <v>5.0691699999999997</v>
      </c>
      <c r="L79" s="291"/>
      <c r="M79" s="291">
        <v>0</v>
      </c>
      <c r="N79" s="240">
        <v>0</v>
      </c>
      <c r="O79" s="240">
        <v>0</v>
      </c>
      <c r="P79" s="300"/>
      <c r="Q79" s="231">
        <f t="shared" si="2"/>
        <v>5.0691699999999997</v>
      </c>
      <c r="R79" s="313"/>
      <c r="S79" s="236">
        <f t="shared" si="3"/>
        <v>100</v>
      </c>
      <c r="T79" s="297"/>
      <c r="U79" s="312"/>
    </row>
    <row r="80" spans="1:21" s="245" customFormat="1" ht="24.95" customHeight="1" x14ac:dyDescent="0.15">
      <c r="A80" s="266" t="s">
        <v>862</v>
      </c>
      <c r="B80" s="309" t="s">
        <v>996</v>
      </c>
      <c r="C80" s="290" t="s">
        <v>997</v>
      </c>
      <c r="D80" s="454">
        <f t="shared" si="28"/>
        <v>0.27660396666666665</v>
      </c>
      <c r="E80" s="300"/>
      <c r="F80" s="289"/>
      <c r="G80" s="289"/>
      <c r="H80" s="296"/>
      <c r="I80" s="296"/>
      <c r="J80" s="308">
        <v>0.27660396666666665</v>
      </c>
      <c r="K80" s="308">
        <v>1.70652</v>
      </c>
      <c r="L80" s="291"/>
      <c r="M80" s="291">
        <v>0</v>
      </c>
      <c r="N80" s="240">
        <v>0</v>
      </c>
      <c r="O80" s="240">
        <v>0</v>
      </c>
      <c r="P80" s="300"/>
      <c r="Q80" s="231">
        <f t="shared" si="2"/>
        <v>1.70652</v>
      </c>
      <c r="R80" s="313"/>
      <c r="S80" s="236">
        <f t="shared" si="3"/>
        <v>100</v>
      </c>
      <c r="T80" s="297"/>
      <c r="U80" s="312"/>
    </row>
    <row r="81" spans="1:21" s="245" customFormat="1" ht="24.95" customHeight="1" x14ac:dyDescent="0.15">
      <c r="A81" s="266" t="s">
        <v>974</v>
      </c>
      <c r="B81" s="309" t="s">
        <v>998</v>
      </c>
      <c r="C81" s="290" t="s">
        <v>999</v>
      </c>
      <c r="D81" s="454">
        <f t="shared" si="28"/>
        <v>0.27660396666666665</v>
      </c>
      <c r="E81" s="300"/>
      <c r="F81" s="289"/>
      <c r="G81" s="289"/>
      <c r="H81" s="296"/>
      <c r="I81" s="296"/>
      <c r="J81" s="308">
        <v>0.27660396666666665</v>
      </c>
      <c r="K81" s="308">
        <v>1.70652</v>
      </c>
      <c r="L81" s="291"/>
      <c r="M81" s="291">
        <v>0</v>
      </c>
      <c r="N81" s="240">
        <v>0</v>
      </c>
      <c r="O81" s="240">
        <v>0</v>
      </c>
      <c r="P81" s="300"/>
      <c r="Q81" s="231">
        <f t="shared" si="2"/>
        <v>1.70652</v>
      </c>
      <c r="R81" s="313"/>
      <c r="S81" s="236">
        <f t="shared" si="3"/>
        <v>100</v>
      </c>
      <c r="T81" s="297"/>
      <c r="U81" s="312"/>
    </row>
    <row r="82" spans="1:21" s="245" customFormat="1" ht="24.95" customHeight="1" x14ac:dyDescent="0.15">
      <c r="A82" s="266" t="s">
        <v>975</v>
      </c>
      <c r="B82" s="309" t="s">
        <v>1000</v>
      </c>
      <c r="C82" s="290" t="s">
        <v>1001</v>
      </c>
      <c r="D82" s="454">
        <f t="shared" si="28"/>
        <v>0.67093329999999995</v>
      </c>
      <c r="E82" s="300"/>
      <c r="F82" s="289"/>
      <c r="G82" s="289"/>
      <c r="H82" s="296"/>
      <c r="I82" s="296"/>
      <c r="J82" s="308">
        <v>0.67093329999999995</v>
      </c>
      <c r="K82" s="308">
        <v>4.5501476299999997</v>
      </c>
      <c r="L82" s="291"/>
      <c r="M82" s="291">
        <v>0</v>
      </c>
      <c r="N82" s="240">
        <v>0</v>
      </c>
      <c r="O82" s="240">
        <v>0</v>
      </c>
      <c r="P82" s="300"/>
      <c r="Q82" s="231">
        <f t="shared" si="2"/>
        <v>4.5501476299999997</v>
      </c>
      <c r="R82" s="313"/>
      <c r="S82" s="236">
        <f t="shared" si="3"/>
        <v>100</v>
      </c>
      <c r="T82" s="297"/>
      <c r="U82" s="312"/>
    </row>
    <row r="83" spans="1:21" s="245" customFormat="1" ht="24.95" customHeight="1" x14ac:dyDescent="0.15">
      <c r="A83" s="266" t="s">
        <v>976</v>
      </c>
      <c r="B83" s="309" t="s">
        <v>1002</v>
      </c>
      <c r="C83" s="290" t="s">
        <v>1003</v>
      </c>
      <c r="D83" s="454">
        <f t="shared" si="28"/>
        <v>0.4974258416666667</v>
      </c>
      <c r="E83" s="300"/>
      <c r="F83" s="289"/>
      <c r="G83" s="289"/>
      <c r="H83" s="296"/>
      <c r="I83" s="296"/>
      <c r="J83" s="308">
        <v>0.4974258416666667</v>
      </c>
      <c r="K83" s="308">
        <v>3.0339040000000002</v>
      </c>
      <c r="L83" s="291"/>
      <c r="M83" s="291">
        <v>0</v>
      </c>
      <c r="N83" s="240">
        <v>0</v>
      </c>
      <c r="O83" s="240">
        <v>0</v>
      </c>
      <c r="P83" s="300"/>
      <c r="Q83" s="231">
        <f t="shared" si="2"/>
        <v>3.0339040000000002</v>
      </c>
      <c r="R83" s="313"/>
      <c r="S83" s="236">
        <f t="shared" si="3"/>
        <v>100</v>
      </c>
      <c r="T83" s="297"/>
      <c r="U83" s="312"/>
    </row>
    <row r="84" spans="1:21" s="245" customFormat="1" ht="33" customHeight="1" x14ac:dyDescent="0.15">
      <c r="A84" s="266" t="s">
        <v>863</v>
      </c>
      <c r="B84" s="309" t="s">
        <v>1004</v>
      </c>
      <c r="C84" s="290" t="s">
        <v>1005</v>
      </c>
      <c r="D84" s="454">
        <f t="shared" si="28"/>
        <v>3.4368408000000001</v>
      </c>
      <c r="E84" s="300"/>
      <c r="F84" s="289"/>
      <c r="G84" s="289"/>
      <c r="H84" s="296"/>
      <c r="I84" s="296"/>
      <c r="J84" s="308">
        <v>3.4368408000000001</v>
      </c>
      <c r="K84" s="308">
        <v>17.184204000000001</v>
      </c>
      <c r="L84" s="291"/>
      <c r="M84" s="291">
        <v>0</v>
      </c>
      <c r="N84" s="240">
        <v>0</v>
      </c>
      <c r="O84" s="240">
        <v>0</v>
      </c>
      <c r="P84" s="300"/>
      <c r="Q84" s="231">
        <f t="shared" si="2"/>
        <v>17.184204000000001</v>
      </c>
      <c r="R84" s="313"/>
      <c r="S84" s="236">
        <f t="shared" si="3"/>
        <v>100</v>
      </c>
      <c r="T84" s="297"/>
      <c r="U84" s="312"/>
    </row>
    <row r="85" spans="1:21" s="245" customFormat="1" ht="38.25" customHeight="1" x14ac:dyDescent="0.15">
      <c r="A85" s="266" t="s">
        <v>977</v>
      </c>
      <c r="B85" s="321" t="s">
        <v>1006</v>
      </c>
      <c r="C85" s="322" t="s">
        <v>1007</v>
      </c>
      <c r="D85" s="454">
        <f t="shared" si="28"/>
        <v>0.24586350833333337</v>
      </c>
      <c r="E85" s="300"/>
      <c r="F85" s="289"/>
      <c r="G85" s="289"/>
      <c r="H85" s="296"/>
      <c r="I85" s="296"/>
      <c r="J85" s="308">
        <v>0.24586350833333337</v>
      </c>
      <c r="K85" s="308">
        <v>4.2206419999999998</v>
      </c>
      <c r="L85" s="291"/>
      <c r="M85" s="291">
        <v>4.18187</v>
      </c>
      <c r="N85" s="240">
        <v>0</v>
      </c>
      <c r="O85" s="240">
        <v>0</v>
      </c>
      <c r="P85" s="300"/>
      <c r="Q85" s="231">
        <f t="shared" ref="Q85:Q117" si="29">K85-M85</f>
        <v>3.8771999999999807E-2</v>
      </c>
      <c r="R85" s="313"/>
      <c r="S85" s="236">
        <f t="shared" ref="S85:S117" si="30">Q85/K85*100</f>
        <v>0.91862801914968872</v>
      </c>
      <c r="T85" s="297"/>
      <c r="U85" s="312"/>
    </row>
    <row r="86" spans="1:21" s="245" customFormat="1" ht="24.95" customHeight="1" x14ac:dyDescent="0.15">
      <c r="A86" s="266" t="s">
        <v>864</v>
      </c>
      <c r="B86" s="320" t="s">
        <v>1008</v>
      </c>
      <c r="C86" s="319" t="s">
        <v>1009</v>
      </c>
      <c r="D86" s="454">
        <f t="shared" si="28"/>
        <v>0.55833333333333335</v>
      </c>
      <c r="E86" s="300"/>
      <c r="F86" s="289"/>
      <c r="G86" s="289"/>
      <c r="H86" s="296"/>
      <c r="I86" s="296"/>
      <c r="J86" s="308">
        <v>0.55833333333333335</v>
      </c>
      <c r="K86" s="308">
        <v>3.65</v>
      </c>
      <c r="L86" s="291"/>
      <c r="M86" s="291">
        <v>3.5443204800000001</v>
      </c>
      <c r="N86" s="240">
        <v>0</v>
      </c>
      <c r="O86" s="240">
        <v>0</v>
      </c>
      <c r="P86" s="300"/>
      <c r="Q86" s="231">
        <f t="shared" si="29"/>
        <v>0.1056795199999998</v>
      </c>
      <c r="R86" s="313"/>
      <c r="S86" s="236">
        <f t="shared" si="30"/>
        <v>2.895329315068488</v>
      </c>
      <c r="T86" s="297"/>
      <c r="U86" s="312"/>
    </row>
    <row r="87" spans="1:21" s="245" customFormat="1" ht="24.95" customHeight="1" x14ac:dyDescent="0.15">
      <c r="A87" s="266" t="s">
        <v>978</v>
      </c>
      <c r="B87" s="320" t="s">
        <v>1010</v>
      </c>
      <c r="C87" s="319" t="s">
        <v>1011</v>
      </c>
      <c r="D87" s="454">
        <f t="shared" si="28"/>
        <v>0.34166666666666667</v>
      </c>
      <c r="E87" s="300"/>
      <c r="F87" s="289"/>
      <c r="G87" s="289"/>
      <c r="H87" s="296"/>
      <c r="I87" s="296"/>
      <c r="J87" s="308">
        <v>0.34166666666666667</v>
      </c>
      <c r="K87" s="308">
        <v>2.11</v>
      </c>
      <c r="L87" s="291"/>
      <c r="M87" s="291">
        <v>1.8970827100000001</v>
      </c>
      <c r="N87" s="240">
        <v>0</v>
      </c>
      <c r="O87" s="240">
        <v>0</v>
      </c>
      <c r="P87" s="300"/>
      <c r="Q87" s="231">
        <f t="shared" si="29"/>
        <v>0.21291728999999981</v>
      </c>
      <c r="R87" s="313"/>
      <c r="S87" s="236">
        <f t="shared" si="30"/>
        <v>10.090866824644541</v>
      </c>
      <c r="T87" s="297"/>
      <c r="U87" s="312"/>
    </row>
    <row r="88" spans="1:21" s="245" customFormat="1" ht="24.95" customHeight="1" x14ac:dyDescent="0.15">
      <c r="A88" s="266" t="s">
        <v>979</v>
      </c>
      <c r="B88" s="320" t="s">
        <v>1012</v>
      </c>
      <c r="C88" s="319" t="s">
        <v>987</v>
      </c>
      <c r="D88" s="454">
        <f t="shared" si="28"/>
        <v>0.35573333333333335</v>
      </c>
      <c r="E88" s="300"/>
      <c r="F88" s="289"/>
      <c r="G88" s="289"/>
      <c r="H88" s="296"/>
      <c r="I88" s="296"/>
      <c r="J88" s="308">
        <v>0.35573333333333335</v>
      </c>
      <c r="K88" s="308">
        <v>0</v>
      </c>
      <c r="L88" s="291"/>
      <c r="M88" s="291">
        <v>0</v>
      </c>
      <c r="N88" s="240">
        <v>0</v>
      </c>
      <c r="O88" s="240">
        <v>0</v>
      </c>
      <c r="P88" s="300"/>
      <c r="Q88" s="231">
        <f t="shared" si="29"/>
        <v>0</v>
      </c>
      <c r="R88" s="313"/>
      <c r="S88" s="236" t="e">
        <f t="shared" si="30"/>
        <v>#DIV/0!</v>
      </c>
      <c r="T88" s="297"/>
      <c r="U88" s="312"/>
    </row>
    <row r="89" spans="1:21" s="245" customFormat="1" ht="24.95" customHeight="1" x14ac:dyDescent="0.15">
      <c r="A89" s="266" t="s">
        <v>980</v>
      </c>
      <c r="B89" s="320" t="s">
        <v>1013</v>
      </c>
      <c r="C89" s="319" t="s">
        <v>1014</v>
      </c>
      <c r="D89" s="454">
        <f t="shared" si="28"/>
        <v>3.7600000000000001E-2</v>
      </c>
      <c r="E89" s="240"/>
      <c r="F89" s="232"/>
      <c r="G89" s="232"/>
      <c r="H89" s="241"/>
      <c r="I89" s="241"/>
      <c r="J89" s="231">
        <v>3.7600000000000001E-2</v>
      </c>
      <c r="K89" s="231">
        <v>0.24469100000000002</v>
      </c>
      <c r="L89" s="310"/>
      <c r="M89" s="310">
        <v>0.15836268000000001</v>
      </c>
      <c r="N89" s="240">
        <v>0</v>
      </c>
      <c r="O89" s="240">
        <v>0</v>
      </c>
      <c r="P89" s="240"/>
      <c r="Q89" s="231">
        <f t="shared" si="29"/>
        <v>8.6328320000000014E-2</v>
      </c>
      <c r="R89" s="242"/>
      <c r="S89" s="236">
        <f t="shared" si="30"/>
        <v>35.280545667801434</v>
      </c>
      <c r="T89" s="243"/>
      <c r="U89" s="244"/>
    </row>
    <row r="90" spans="1:21" s="245" customFormat="1" ht="24.95" customHeight="1" x14ac:dyDescent="0.15">
      <c r="A90" s="266" t="s">
        <v>981</v>
      </c>
      <c r="B90" s="323" t="s">
        <v>1015</v>
      </c>
      <c r="C90" s="319" t="s">
        <v>1016</v>
      </c>
      <c r="D90" s="454">
        <f t="shared" si="28"/>
        <v>2.1843333333333333E-2</v>
      </c>
      <c r="E90" s="240"/>
      <c r="F90" s="232"/>
      <c r="G90" s="232"/>
      <c r="H90" s="241"/>
      <c r="I90" s="241"/>
      <c r="J90" s="231">
        <v>2.1843333333333333E-2</v>
      </c>
      <c r="K90" s="231">
        <v>0.15812100000000001</v>
      </c>
      <c r="L90" s="310"/>
      <c r="M90" s="310">
        <v>0.14758536</v>
      </c>
      <c r="N90" s="240">
        <v>0</v>
      </c>
      <c r="O90" s="240">
        <v>0</v>
      </c>
      <c r="P90" s="240"/>
      <c r="Q90" s="231">
        <f t="shared" si="29"/>
        <v>1.0535640000000013E-2</v>
      </c>
      <c r="R90" s="242"/>
      <c r="S90" s="236">
        <f t="shared" si="30"/>
        <v>6.6630238867702651</v>
      </c>
      <c r="T90" s="243"/>
      <c r="U90" s="244"/>
    </row>
    <row r="91" spans="1:21" s="245" customFormat="1" ht="24.95" customHeight="1" x14ac:dyDescent="0.15">
      <c r="A91" s="266" t="s">
        <v>982</v>
      </c>
      <c r="B91" s="323" t="s">
        <v>1017</v>
      </c>
      <c r="C91" s="319" t="s">
        <v>1018</v>
      </c>
      <c r="D91" s="454">
        <f t="shared" si="28"/>
        <v>4.5108333333333334E-2</v>
      </c>
      <c r="E91" s="240"/>
      <c r="F91" s="232"/>
      <c r="G91" s="232"/>
      <c r="H91" s="241"/>
      <c r="I91" s="241"/>
      <c r="J91" s="231">
        <v>4.5108333333333334E-2</v>
      </c>
      <c r="K91" s="231">
        <v>0.32423299999999999</v>
      </c>
      <c r="L91" s="310"/>
      <c r="M91" s="310">
        <v>0.25522335000000002</v>
      </c>
      <c r="N91" s="240">
        <v>0</v>
      </c>
      <c r="O91" s="240">
        <v>0</v>
      </c>
      <c r="P91" s="240"/>
      <c r="Q91" s="231">
        <f t="shared" si="29"/>
        <v>6.9009649999999978E-2</v>
      </c>
      <c r="R91" s="242"/>
      <c r="S91" s="236">
        <f t="shared" si="30"/>
        <v>21.283968627499352</v>
      </c>
      <c r="T91" s="243"/>
      <c r="U91" s="244"/>
    </row>
    <row r="92" spans="1:21" s="245" customFormat="1" ht="24.95" customHeight="1" x14ac:dyDescent="0.15">
      <c r="A92" s="266" t="s">
        <v>983</v>
      </c>
      <c r="B92" s="323" t="s">
        <v>1019</v>
      </c>
      <c r="C92" s="319" t="s">
        <v>1020</v>
      </c>
      <c r="D92" s="454">
        <f t="shared" si="28"/>
        <v>0.225025</v>
      </c>
      <c r="E92" s="240"/>
      <c r="F92" s="232"/>
      <c r="G92" s="232"/>
      <c r="H92" s="241"/>
      <c r="I92" s="241"/>
      <c r="J92" s="231">
        <v>0.225025</v>
      </c>
      <c r="K92" s="231">
        <v>1.7</v>
      </c>
      <c r="L92" s="310"/>
      <c r="M92" s="310">
        <v>1.68263455</v>
      </c>
      <c r="N92" s="240">
        <v>0</v>
      </c>
      <c r="O92" s="240">
        <v>0</v>
      </c>
      <c r="P92" s="240"/>
      <c r="Q92" s="231">
        <f t="shared" si="29"/>
        <v>1.7365450000000004E-2</v>
      </c>
      <c r="R92" s="242"/>
      <c r="S92" s="236">
        <f t="shared" si="30"/>
        <v>1.0214970588235297</v>
      </c>
      <c r="T92" s="243"/>
      <c r="U92" s="244"/>
    </row>
    <row r="93" spans="1:21" s="245" customFormat="1" ht="24.95" customHeight="1" x14ac:dyDescent="0.15">
      <c r="A93" s="270" t="s">
        <v>854</v>
      </c>
      <c r="B93" s="271" t="s">
        <v>855</v>
      </c>
      <c r="C93" s="270" t="s">
        <v>825</v>
      </c>
      <c r="D93" s="259">
        <v>0</v>
      </c>
      <c r="E93" s="240"/>
      <c r="F93" s="232"/>
      <c r="G93" s="232"/>
      <c r="H93" s="241"/>
      <c r="I93" s="241"/>
      <c r="J93" s="302">
        <v>0</v>
      </c>
      <c r="K93" s="302">
        <v>0</v>
      </c>
      <c r="L93" s="310">
        <v>0</v>
      </c>
      <c r="M93" s="310">
        <v>0</v>
      </c>
      <c r="N93" s="240">
        <v>0</v>
      </c>
      <c r="O93" s="240">
        <v>0</v>
      </c>
      <c r="P93" s="240"/>
      <c r="Q93" s="231">
        <f t="shared" si="29"/>
        <v>0</v>
      </c>
      <c r="R93" s="242"/>
      <c r="S93" s="236" t="e">
        <f t="shared" si="30"/>
        <v>#DIV/0!</v>
      </c>
      <c r="T93" s="243"/>
      <c r="U93" s="244"/>
    </row>
    <row r="94" spans="1:21" s="245" customFormat="1" ht="24.95" customHeight="1" x14ac:dyDescent="0.15">
      <c r="A94" s="272" t="s">
        <v>112</v>
      </c>
      <c r="B94" s="273" t="s">
        <v>847</v>
      </c>
      <c r="C94" s="272" t="s">
        <v>825</v>
      </c>
      <c r="D94" s="256">
        <f>D95+D98</f>
        <v>1.4656833333333366</v>
      </c>
      <c r="E94" s="240"/>
      <c r="F94" s="232"/>
      <c r="G94" s="232"/>
      <c r="H94" s="241"/>
      <c r="I94" s="241"/>
      <c r="J94" s="294">
        <f>J95+J98</f>
        <v>1.4656833333333366</v>
      </c>
      <c r="K94" s="294">
        <f>K95+K98</f>
        <v>8.9238297800000002</v>
      </c>
      <c r="L94" s="294">
        <f t="shared" ref="L94:M94" si="31">L95+L98</f>
        <v>0</v>
      </c>
      <c r="M94" s="294">
        <f t="shared" si="31"/>
        <v>10.437960619999998</v>
      </c>
      <c r="N94" s="294">
        <f t="shared" ref="N94" si="32">N95+N98</f>
        <v>0</v>
      </c>
      <c r="O94" s="294">
        <f t="shared" ref="O94" si="33">O95+O98</f>
        <v>0</v>
      </c>
      <c r="P94" s="240"/>
      <c r="Q94" s="231">
        <f t="shared" si="29"/>
        <v>-1.5141308399999982</v>
      </c>
      <c r="R94" s="242"/>
      <c r="S94" s="236">
        <f t="shared" si="30"/>
        <v>-16.967276128388882</v>
      </c>
      <c r="T94" s="243"/>
      <c r="U94" s="244"/>
    </row>
    <row r="95" spans="1:21" s="245" customFormat="1" ht="24.95" customHeight="1" x14ac:dyDescent="0.15">
      <c r="A95" s="272" t="s">
        <v>114</v>
      </c>
      <c r="B95" s="273" t="s">
        <v>848</v>
      </c>
      <c r="C95" s="272" t="s">
        <v>825</v>
      </c>
      <c r="D95" s="256">
        <f>SUM(D96:D97)</f>
        <v>1.4656833333333366</v>
      </c>
      <c r="E95" s="240"/>
      <c r="F95" s="232"/>
      <c r="G95" s="232"/>
      <c r="H95" s="241"/>
      <c r="I95" s="241"/>
      <c r="J95" s="294">
        <f>SUM(J96:J97)</f>
        <v>1.4656833333333366</v>
      </c>
      <c r="K95" s="294">
        <f>SUM(K96:K97)</f>
        <v>8.9238297800000002</v>
      </c>
      <c r="L95" s="294">
        <f t="shared" ref="L95:M95" si="34">SUM(L96:L97)</f>
        <v>0</v>
      </c>
      <c r="M95" s="294">
        <f t="shared" si="34"/>
        <v>10.437960619999998</v>
      </c>
      <c r="N95" s="294">
        <f t="shared" ref="N95" si="35">SUM(N96:N97)</f>
        <v>0</v>
      </c>
      <c r="O95" s="294">
        <f t="shared" ref="O95" si="36">SUM(O96:O97)</f>
        <v>0</v>
      </c>
      <c r="P95" s="240"/>
      <c r="Q95" s="231">
        <f t="shared" si="29"/>
        <v>-1.5141308399999982</v>
      </c>
      <c r="R95" s="242"/>
      <c r="S95" s="236">
        <f t="shared" si="30"/>
        <v>-16.967276128388882</v>
      </c>
      <c r="T95" s="243"/>
      <c r="U95" s="244"/>
    </row>
    <row r="96" spans="1:21" s="245" customFormat="1" ht="24.95" customHeight="1" x14ac:dyDescent="0.15">
      <c r="A96" s="266" t="s">
        <v>721</v>
      </c>
      <c r="B96" s="267" t="s">
        <v>1021</v>
      </c>
      <c r="C96" s="266" t="s">
        <v>1022</v>
      </c>
      <c r="D96" s="260">
        <f>J96</f>
        <v>0.23284166666666667</v>
      </c>
      <c r="E96" s="240"/>
      <c r="F96" s="232"/>
      <c r="G96" s="232"/>
      <c r="H96" s="241"/>
      <c r="I96" s="241"/>
      <c r="J96" s="303">
        <v>0.23284166666666667</v>
      </c>
      <c r="K96" s="303">
        <v>3.4238297799999997</v>
      </c>
      <c r="L96" s="310"/>
      <c r="M96" s="310">
        <v>5.0002501099999996</v>
      </c>
      <c r="N96" s="240">
        <v>0</v>
      </c>
      <c r="O96" s="240">
        <v>0</v>
      </c>
      <c r="P96" s="240"/>
      <c r="Q96" s="231">
        <f t="shared" si="29"/>
        <v>-1.5764203299999999</v>
      </c>
      <c r="R96" s="242"/>
      <c r="S96" s="236">
        <f t="shared" si="30"/>
        <v>-46.042602328203365</v>
      </c>
      <c r="T96" s="243"/>
      <c r="U96" s="244"/>
    </row>
    <row r="97" spans="1:21" s="245" customFormat="1" ht="24.95" customHeight="1" x14ac:dyDescent="0.15">
      <c r="A97" s="268" t="s">
        <v>723</v>
      </c>
      <c r="B97" s="268" t="s">
        <v>1023</v>
      </c>
      <c r="C97" s="269" t="s">
        <v>1024</v>
      </c>
      <c r="D97" s="260">
        <f>J97</f>
        <v>1.2328416666666699</v>
      </c>
      <c r="E97" s="240"/>
      <c r="F97" s="232"/>
      <c r="G97" s="232"/>
      <c r="H97" s="241"/>
      <c r="I97" s="241"/>
      <c r="J97" s="303">
        <v>1.2328416666666699</v>
      </c>
      <c r="K97" s="303">
        <v>5.5</v>
      </c>
      <c r="L97" s="310"/>
      <c r="M97" s="310">
        <v>5.4377105099999996</v>
      </c>
      <c r="N97" s="240">
        <v>0</v>
      </c>
      <c r="O97" s="240">
        <v>0</v>
      </c>
      <c r="P97" s="240"/>
      <c r="Q97" s="231">
        <f t="shared" si="29"/>
        <v>6.2289490000000391E-2</v>
      </c>
      <c r="R97" s="242"/>
      <c r="S97" s="236">
        <f t="shared" si="30"/>
        <v>1.1325361818181889</v>
      </c>
      <c r="T97" s="243"/>
      <c r="U97" s="244"/>
    </row>
    <row r="98" spans="1:21" s="245" customFormat="1" ht="24.95" customHeight="1" x14ac:dyDescent="0.15">
      <c r="A98" s="455" t="s">
        <v>115</v>
      </c>
      <c r="B98" s="456" t="s">
        <v>865</v>
      </c>
      <c r="C98" s="455" t="s">
        <v>825</v>
      </c>
      <c r="D98" s="256">
        <v>0</v>
      </c>
      <c r="E98" s="240"/>
      <c r="F98" s="232"/>
      <c r="G98" s="232"/>
      <c r="H98" s="241"/>
      <c r="I98" s="241"/>
      <c r="J98" s="294">
        <v>0</v>
      </c>
      <c r="K98" s="294">
        <v>0</v>
      </c>
      <c r="L98" s="310">
        <v>0</v>
      </c>
      <c r="M98" s="310">
        <v>0</v>
      </c>
      <c r="N98" s="240">
        <v>0</v>
      </c>
      <c r="O98" s="240">
        <v>0</v>
      </c>
      <c r="P98" s="240"/>
      <c r="Q98" s="231">
        <f t="shared" si="29"/>
        <v>0</v>
      </c>
      <c r="R98" s="242"/>
      <c r="S98" s="236" t="e">
        <f t="shared" si="30"/>
        <v>#DIV/0!</v>
      </c>
      <c r="T98" s="243"/>
      <c r="U98" s="244"/>
    </row>
    <row r="99" spans="1:21" s="245" customFormat="1" ht="24.95" customHeight="1" x14ac:dyDescent="0.15">
      <c r="A99" s="254" t="s">
        <v>849</v>
      </c>
      <c r="B99" s="255" t="s">
        <v>850</v>
      </c>
      <c r="C99" s="254" t="s">
        <v>825</v>
      </c>
      <c r="D99" s="258">
        <f>D100</f>
        <v>0</v>
      </c>
      <c r="E99" s="240"/>
      <c r="F99" s="232"/>
      <c r="G99" s="232"/>
      <c r="H99" s="241"/>
      <c r="I99" s="241"/>
      <c r="J99" s="294">
        <f>J100</f>
        <v>0</v>
      </c>
      <c r="K99" s="294">
        <f>K100</f>
        <v>0</v>
      </c>
      <c r="L99" s="310">
        <v>0</v>
      </c>
      <c r="M99" s="310">
        <v>0</v>
      </c>
      <c r="N99" s="240">
        <v>0</v>
      </c>
      <c r="O99" s="240">
        <v>0</v>
      </c>
      <c r="P99" s="240"/>
      <c r="Q99" s="231">
        <f t="shared" si="29"/>
        <v>0</v>
      </c>
      <c r="R99" s="242"/>
      <c r="S99" s="236" t="e">
        <f t="shared" si="30"/>
        <v>#DIV/0!</v>
      </c>
      <c r="T99" s="243"/>
      <c r="U99" s="244"/>
    </row>
    <row r="100" spans="1:21" s="245" customFormat="1" ht="24.95" customHeight="1" x14ac:dyDescent="0.15">
      <c r="A100" s="254" t="s">
        <v>851</v>
      </c>
      <c r="B100" s="255" t="s">
        <v>852</v>
      </c>
      <c r="C100" s="254" t="s">
        <v>825</v>
      </c>
      <c r="D100" s="258">
        <v>0</v>
      </c>
      <c r="E100" s="240"/>
      <c r="F100" s="232"/>
      <c r="G100" s="232"/>
      <c r="H100" s="241"/>
      <c r="I100" s="241"/>
      <c r="J100" s="294">
        <v>0</v>
      </c>
      <c r="K100" s="294">
        <v>0</v>
      </c>
      <c r="L100" s="310">
        <v>0</v>
      </c>
      <c r="M100" s="310">
        <v>0</v>
      </c>
      <c r="N100" s="240">
        <v>0</v>
      </c>
      <c r="O100" s="240">
        <v>0</v>
      </c>
      <c r="P100" s="240"/>
      <c r="Q100" s="231">
        <f t="shared" si="29"/>
        <v>0</v>
      </c>
      <c r="R100" s="242"/>
      <c r="S100" s="236" t="e">
        <f t="shared" si="30"/>
        <v>#DIV/0!</v>
      </c>
      <c r="T100" s="243"/>
      <c r="U100" s="244"/>
    </row>
    <row r="101" spans="1:21" s="245" customFormat="1" ht="24.95" customHeight="1" x14ac:dyDescent="0.15">
      <c r="A101" s="273" t="s">
        <v>124</v>
      </c>
      <c r="B101" s="273" t="s">
        <v>866</v>
      </c>
      <c r="C101" s="272" t="s">
        <v>825</v>
      </c>
      <c r="D101" s="258">
        <f>SUM(D102:D112)</f>
        <v>9.3740204416666693</v>
      </c>
      <c r="E101" s="240"/>
      <c r="F101" s="232"/>
      <c r="G101" s="232"/>
      <c r="H101" s="241"/>
      <c r="I101" s="241"/>
      <c r="J101" s="294">
        <f>SUM(J102:J112)</f>
        <v>9.3740204416666693</v>
      </c>
      <c r="K101" s="294">
        <f>SUM(K102:K112)</f>
        <v>48.318111000000002</v>
      </c>
      <c r="L101" s="294">
        <f t="shared" ref="L101" si="37">SUM(L102:L112)</f>
        <v>0</v>
      </c>
      <c r="M101" s="294">
        <f>SUM(M102:M112)</f>
        <v>50.131707375000033</v>
      </c>
      <c r="N101" s="294">
        <f t="shared" ref="N101:O101" si="38">SUM(N102:N112)</f>
        <v>0</v>
      </c>
      <c r="O101" s="294">
        <f t="shared" si="38"/>
        <v>0</v>
      </c>
      <c r="P101" s="240"/>
      <c r="Q101" s="231">
        <f t="shared" si="29"/>
        <v>-1.8135963750000315</v>
      </c>
      <c r="R101" s="242"/>
      <c r="S101" s="236">
        <f t="shared" si="30"/>
        <v>-3.753450491887051</v>
      </c>
      <c r="T101" s="243"/>
      <c r="U101" s="244"/>
    </row>
    <row r="102" spans="1:21" s="245" customFormat="1" ht="24.95" customHeight="1" x14ac:dyDescent="0.15">
      <c r="A102" s="269" t="s">
        <v>125</v>
      </c>
      <c r="B102" s="268" t="s">
        <v>1028</v>
      </c>
      <c r="C102" s="269" t="s">
        <v>1029</v>
      </c>
      <c r="D102" s="261">
        <v>4.2733450750000008</v>
      </c>
      <c r="E102" s="240"/>
      <c r="F102" s="232"/>
      <c r="G102" s="232"/>
      <c r="H102" s="241"/>
      <c r="I102" s="241"/>
      <c r="J102" s="303">
        <v>4.2733450750000008</v>
      </c>
      <c r="K102" s="303">
        <v>20.498459</v>
      </c>
      <c r="L102" s="310"/>
      <c r="M102" s="310">
        <v>23.778354991666699</v>
      </c>
      <c r="N102" s="240">
        <v>0</v>
      </c>
      <c r="O102" s="240">
        <v>0</v>
      </c>
      <c r="P102" s="240"/>
      <c r="Q102" s="231">
        <f t="shared" si="29"/>
        <v>-3.2798959916666988</v>
      </c>
      <c r="R102" s="242"/>
      <c r="S102" s="236">
        <f t="shared" si="30"/>
        <v>-16.000695426259597</v>
      </c>
      <c r="T102" s="243"/>
      <c r="U102" s="244"/>
    </row>
    <row r="103" spans="1:21" s="245" customFormat="1" ht="24.95" customHeight="1" x14ac:dyDescent="0.15">
      <c r="A103" s="269" t="s">
        <v>126</v>
      </c>
      <c r="B103" s="268" t="s">
        <v>1030</v>
      </c>
      <c r="C103" s="269" t="s">
        <v>1031</v>
      </c>
      <c r="D103" s="261">
        <v>0.3595380416666667</v>
      </c>
      <c r="E103" s="240"/>
      <c r="F103" s="232"/>
      <c r="G103" s="232"/>
      <c r="H103" s="241"/>
      <c r="I103" s="241"/>
      <c r="J103" s="303">
        <v>0.3595380416666667</v>
      </c>
      <c r="K103" s="303">
        <v>2.0824060000000002</v>
      </c>
      <c r="L103" s="310"/>
      <c r="M103" s="310">
        <v>2.138668</v>
      </c>
      <c r="N103" s="240">
        <v>0</v>
      </c>
      <c r="O103" s="240">
        <v>0</v>
      </c>
      <c r="P103" s="240"/>
      <c r="Q103" s="231">
        <f t="shared" si="29"/>
        <v>-5.6261999999999812E-2</v>
      </c>
      <c r="R103" s="242"/>
      <c r="S103" s="236">
        <f t="shared" si="30"/>
        <v>-2.70177861569741</v>
      </c>
      <c r="T103" s="243"/>
      <c r="U103" s="244"/>
    </row>
    <row r="104" spans="1:21" s="245" customFormat="1" ht="24.95" customHeight="1" x14ac:dyDescent="0.15">
      <c r="A104" s="269" t="s">
        <v>867</v>
      </c>
      <c r="B104" s="299" t="s">
        <v>1032</v>
      </c>
      <c r="C104" s="314" t="s">
        <v>1033</v>
      </c>
      <c r="D104" s="306">
        <v>0.33907710000000002</v>
      </c>
      <c r="E104" s="300"/>
      <c r="F104" s="289"/>
      <c r="G104" s="289"/>
      <c r="H104" s="296"/>
      <c r="I104" s="296"/>
      <c r="J104" s="305">
        <v>0.33907710000000002</v>
      </c>
      <c r="K104" s="305">
        <v>2.404137</v>
      </c>
      <c r="L104" s="291"/>
      <c r="M104" s="291">
        <v>2.404137</v>
      </c>
      <c r="N104" s="240">
        <v>0</v>
      </c>
      <c r="O104" s="240">
        <v>0</v>
      </c>
      <c r="P104" s="300"/>
      <c r="Q104" s="231">
        <f t="shared" si="29"/>
        <v>0</v>
      </c>
      <c r="R104" s="313"/>
      <c r="S104" s="236">
        <f t="shared" si="30"/>
        <v>0</v>
      </c>
      <c r="T104" s="297"/>
      <c r="U104" s="312"/>
    </row>
    <row r="105" spans="1:21" s="245" customFormat="1" ht="24.95" customHeight="1" x14ac:dyDescent="0.15">
      <c r="A105" s="269" t="s">
        <v>868</v>
      </c>
      <c r="B105" s="299" t="s">
        <v>1034</v>
      </c>
      <c r="C105" s="314" t="s">
        <v>1035</v>
      </c>
      <c r="D105" s="306">
        <v>0.49407019999999996</v>
      </c>
      <c r="E105" s="300"/>
      <c r="F105" s="289"/>
      <c r="G105" s="289"/>
      <c r="H105" s="296"/>
      <c r="I105" s="296"/>
      <c r="J105" s="305">
        <v>0.49407019999999996</v>
      </c>
      <c r="K105" s="305">
        <v>3.0710470000000001</v>
      </c>
      <c r="L105" s="291"/>
      <c r="M105" s="291">
        <v>3.0426818333333299</v>
      </c>
      <c r="N105" s="240">
        <v>0</v>
      </c>
      <c r="O105" s="240">
        <v>0</v>
      </c>
      <c r="P105" s="300"/>
      <c r="Q105" s="231">
        <f t="shared" si="29"/>
        <v>2.8365166666670216E-2</v>
      </c>
      <c r="R105" s="313"/>
      <c r="S105" s="236">
        <f t="shared" si="30"/>
        <v>0.92363179940490059</v>
      </c>
      <c r="T105" s="297"/>
      <c r="U105" s="312"/>
    </row>
    <row r="106" spans="1:21" s="245" customFormat="1" ht="24.95" customHeight="1" x14ac:dyDescent="0.15">
      <c r="A106" s="269" t="s">
        <v>869</v>
      </c>
      <c r="B106" s="299" t="s">
        <v>1036</v>
      </c>
      <c r="C106" s="314" t="s">
        <v>1037</v>
      </c>
      <c r="D106" s="306">
        <v>0.75249835833333334</v>
      </c>
      <c r="E106" s="300"/>
      <c r="F106" s="289"/>
      <c r="G106" s="289"/>
      <c r="H106" s="296"/>
      <c r="I106" s="296"/>
      <c r="J106" s="305">
        <v>0.75249835833333334</v>
      </c>
      <c r="K106" s="305">
        <v>5.0509680000000001</v>
      </c>
      <c r="L106" s="291"/>
      <c r="M106" s="291">
        <v>5.0509680000000001</v>
      </c>
      <c r="N106" s="240">
        <v>0</v>
      </c>
      <c r="O106" s="240">
        <v>0</v>
      </c>
      <c r="P106" s="300"/>
      <c r="Q106" s="231">
        <f t="shared" si="29"/>
        <v>0</v>
      </c>
      <c r="R106" s="313"/>
      <c r="S106" s="236">
        <f t="shared" si="30"/>
        <v>0</v>
      </c>
      <c r="T106" s="297"/>
      <c r="U106" s="312"/>
    </row>
    <row r="107" spans="1:21" s="245" customFormat="1" ht="31.5" customHeight="1" x14ac:dyDescent="0.15">
      <c r="A107" s="269" t="s">
        <v>870</v>
      </c>
      <c r="B107" s="267" t="s">
        <v>1038</v>
      </c>
      <c r="C107" s="266" t="s">
        <v>1039</v>
      </c>
      <c r="D107" s="261">
        <v>2.5249999999999999</v>
      </c>
      <c r="E107" s="240"/>
      <c r="F107" s="232"/>
      <c r="G107" s="232"/>
      <c r="H107" s="241"/>
      <c r="I107" s="241"/>
      <c r="J107" s="303">
        <v>2.5249999999999999</v>
      </c>
      <c r="K107" s="303">
        <v>11.39</v>
      </c>
      <c r="L107" s="310"/>
      <c r="M107" s="310">
        <v>11.16942944</v>
      </c>
      <c r="N107" s="240">
        <v>0</v>
      </c>
      <c r="O107" s="240">
        <v>0</v>
      </c>
      <c r="P107" s="240"/>
      <c r="Q107" s="231">
        <f t="shared" si="29"/>
        <v>0.22057056000000053</v>
      </c>
      <c r="R107" s="242"/>
      <c r="S107" s="236">
        <f t="shared" si="30"/>
        <v>1.9365281826163347</v>
      </c>
      <c r="T107" s="243"/>
      <c r="U107" s="244"/>
    </row>
    <row r="108" spans="1:21" s="245" customFormat="1" ht="30.75" customHeight="1" x14ac:dyDescent="0.15">
      <c r="A108" s="269" t="s">
        <v>871</v>
      </c>
      <c r="B108" s="267" t="s">
        <v>1040</v>
      </c>
      <c r="C108" s="266" t="s">
        <v>1041</v>
      </c>
      <c r="D108" s="261">
        <v>0.14166666666666669</v>
      </c>
      <c r="E108" s="240"/>
      <c r="F108" s="232"/>
      <c r="G108" s="232"/>
      <c r="H108" s="241"/>
      <c r="I108" s="241"/>
      <c r="J108" s="303">
        <v>0.14166666666666669</v>
      </c>
      <c r="K108" s="303">
        <v>0.86</v>
      </c>
      <c r="L108" s="310"/>
      <c r="M108" s="310">
        <v>0.65622948999999997</v>
      </c>
      <c r="N108" s="240">
        <v>0</v>
      </c>
      <c r="O108" s="240">
        <v>0</v>
      </c>
      <c r="P108" s="240"/>
      <c r="Q108" s="231">
        <f t="shared" si="29"/>
        <v>0.20377051000000002</v>
      </c>
      <c r="R108" s="242"/>
      <c r="S108" s="236">
        <f t="shared" si="30"/>
        <v>23.69424534883721</v>
      </c>
      <c r="T108" s="243"/>
      <c r="U108" s="244"/>
    </row>
    <row r="109" spans="1:21" s="245" customFormat="1" ht="24.95" customHeight="1" x14ac:dyDescent="0.15">
      <c r="A109" s="269" t="s">
        <v>872</v>
      </c>
      <c r="B109" s="267" t="s">
        <v>1042</v>
      </c>
      <c r="C109" s="266" t="s">
        <v>1043</v>
      </c>
      <c r="D109" s="261">
        <v>0.16663333333333333</v>
      </c>
      <c r="E109" s="240"/>
      <c r="F109" s="232"/>
      <c r="G109" s="232"/>
      <c r="H109" s="241"/>
      <c r="I109" s="241"/>
      <c r="J109" s="303">
        <v>0.16663333333333333</v>
      </c>
      <c r="K109" s="303">
        <v>1.2195930000000001</v>
      </c>
      <c r="L109" s="310"/>
      <c r="M109" s="310">
        <v>1.0196501099999999</v>
      </c>
      <c r="N109" s="240">
        <v>0</v>
      </c>
      <c r="O109" s="240">
        <v>0</v>
      </c>
      <c r="P109" s="240"/>
      <c r="Q109" s="231">
        <f t="shared" si="29"/>
        <v>0.19994289000000021</v>
      </c>
      <c r="R109" s="242"/>
      <c r="S109" s="236">
        <f t="shared" si="30"/>
        <v>16.394230698273947</v>
      </c>
      <c r="T109" s="243"/>
      <c r="U109" s="244"/>
    </row>
    <row r="110" spans="1:21" s="245" customFormat="1" ht="24.95" customHeight="1" x14ac:dyDescent="0.15">
      <c r="A110" s="269" t="s">
        <v>1025</v>
      </c>
      <c r="B110" s="267" t="s">
        <v>1044</v>
      </c>
      <c r="C110" s="266" t="s">
        <v>1045</v>
      </c>
      <c r="D110" s="261">
        <v>0.26489166666666669</v>
      </c>
      <c r="E110" s="240"/>
      <c r="F110" s="232"/>
      <c r="G110" s="232"/>
      <c r="H110" s="241"/>
      <c r="I110" s="241"/>
      <c r="J110" s="303">
        <v>0.26489166666666669</v>
      </c>
      <c r="K110" s="303">
        <v>1.3445740000000002</v>
      </c>
      <c r="L110" s="310"/>
      <c r="M110" s="310">
        <v>0.71780548</v>
      </c>
      <c r="N110" s="240">
        <v>0</v>
      </c>
      <c r="O110" s="240">
        <v>0</v>
      </c>
      <c r="P110" s="240"/>
      <c r="Q110" s="231">
        <f t="shared" si="29"/>
        <v>0.62676852000000016</v>
      </c>
      <c r="R110" s="242"/>
      <c r="S110" s="236">
        <f t="shared" si="30"/>
        <v>46.614654158119976</v>
      </c>
      <c r="T110" s="243"/>
      <c r="U110" s="244"/>
    </row>
    <row r="111" spans="1:21" s="245" customFormat="1" ht="24.95" customHeight="1" x14ac:dyDescent="0.15">
      <c r="A111" s="269" t="s">
        <v>1026</v>
      </c>
      <c r="B111" s="267" t="s">
        <v>1046</v>
      </c>
      <c r="C111" s="266" t="s">
        <v>1047</v>
      </c>
      <c r="D111" s="261">
        <v>2.5049999999999999E-2</v>
      </c>
      <c r="E111" s="240"/>
      <c r="F111" s="232"/>
      <c r="G111" s="232"/>
      <c r="H111" s="241"/>
      <c r="I111" s="241"/>
      <c r="J111" s="303">
        <v>2.5049999999999999E-2</v>
      </c>
      <c r="K111" s="303">
        <v>0.15548000000000001</v>
      </c>
      <c r="L111" s="310"/>
      <c r="M111" s="310">
        <v>0.15378302999999999</v>
      </c>
      <c r="N111" s="240">
        <v>0</v>
      </c>
      <c r="O111" s="240">
        <v>0</v>
      </c>
      <c r="P111" s="240"/>
      <c r="Q111" s="231">
        <f t="shared" si="29"/>
        <v>1.6969700000000199E-3</v>
      </c>
      <c r="R111" s="242"/>
      <c r="S111" s="236">
        <f t="shared" si="30"/>
        <v>1.0914394134293928</v>
      </c>
      <c r="T111" s="243"/>
      <c r="U111" s="244"/>
    </row>
    <row r="112" spans="1:21" s="245" customFormat="1" ht="24.95" customHeight="1" x14ac:dyDescent="0.15">
      <c r="A112" s="269" t="s">
        <v>1027</v>
      </c>
      <c r="B112" s="267" t="s">
        <v>1048</v>
      </c>
      <c r="C112" s="266" t="s">
        <v>1049</v>
      </c>
      <c r="D112" s="261">
        <v>3.2250000000000001E-2</v>
      </c>
      <c r="E112" s="240"/>
      <c r="F112" s="232"/>
      <c r="G112" s="232"/>
      <c r="H112" s="241"/>
      <c r="I112" s="241"/>
      <c r="J112" s="303">
        <v>3.2250000000000001E-2</v>
      </c>
      <c r="K112" s="303">
        <v>0.24144700000000002</v>
      </c>
      <c r="L112" s="310"/>
      <c r="M112" s="310">
        <v>0</v>
      </c>
      <c r="N112" s="240">
        <v>0</v>
      </c>
      <c r="O112" s="240">
        <v>0</v>
      </c>
      <c r="P112" s="240"/>
      <c r="Q112" s="231">
        <f t="shared" si="29"/>
        <v>0.24144700000000002</v>
      </c>
      <c r="R112" s="242"/>
      <c r="S112" s="236">
        <f t="shared" si="30"/>
        <v>100</v>
      </c>
      <c r="T112" s="243"/>
      <c r="U112" s="244"/>
    </row>
    <row r="113" spans="1:21" s="245" customFormat="1" ht="24.95" customHeight="1" x14ac:dyDescent="0.15">
      <c r="A113" s="272" t="s">
        <v>180</v>
      </c>
      <c r="B113" s="273" t="s">
        <v>873</v>
      </c>
      <c r="C113" s="272" t="s">
        <v>825</v>
      </c>
      <c r="D113" s="258">
        <f>SUM(D114:D117)</f>
        <v>0</v>
      </c>
      <c r="E113" s="240"/>
      <c r="F113" s="232"/>
      <c r="G113" s="232"/>
      <c r="H113" s="241"/>
      <c r="I113" s="241"/>
      <c r="J113" s="294">
        <f>SUM(J114:J117)</f>
        <v>0</v>
      </c>
      <c r="K113" s="294">
        <f>SUM(K114:K117)</f>
        <v>3.8113833333333336</v>
      </c>
      <c r="L113" s="294">
        <f>SUM(L114:L117)</f>
        <v>0</v>
      </c>
      <c r="M113" s="294">
        <f>SUM(M114:M117)</f>
        <v>3.4533166666666668</v>
      </c>
      <c r="N113" s="294">
        <f t="shared" ref="N113:O113" si="39">SUM(N114:N117)</f>
        <v>0</v>
      </c>
      <c r="O113" s="294">
        <f t="shared" si="39"/>
        <v>0</v>
      </c>
      <c r="P113" s="240"/>
      <c r="Q113" s="231">
        <f t="shared" si="29"/>
        <v>0.35806666666666676</v>
      </c>
      <c r="R113" s="242"/>
      <c r="S113" s="236">
        <f t="shared" si="30"/>
        <v>9.3946642295229665</v>
      </c>
      <c r="T113" s="243"/>
      <c r="U113" s="244"/>
    </row>
    <row r="114" spans="1:21" s="245" customFormat="1" ht="24.95" customHeight="1" x14ac:dyDescent="0.15">
      <c r="A114" s="269" t="s">
        <v>874</v>
      </c>
      <c r="B114" s="324" t="s">
        <v>1050</v>
      </c>
      <c r="C114" s="324" t="s">
        <v>1051</v>
      </c>
      <c r="D114" s="261" t="s">
        <v>1058</v>
      </c>
      <c r="E114" s="240"/>
      <c r="F114" s="232"/>
      <c r="G114" s="232"/>
      <c r="H114" s="241"/>
      <c r="I114" s="241"/>
      <c r="J114" s="303"/>
      <c r="K114" s="303">
        <v>2.2549999999999999</v>
      </c>
      <c r="L114" s="310"/>
      <c r="M114" s="310">
        <v>2.25</v>
      </c>
      <c r="N114" s="240">
        <v>0</v>
      </c>
      <c r="O114" s="240">
        <v>0</v>
      </c>
      <c r="P114" s="240"/>
      <c r="Q114" s="231">
        <f t="shared" si="29"/>
        <v>4.9999999999998934E-3</v>
      </c>
      <c r="R114" s="242"/>
      <c r="S114" s="236">
        <f t="shared" si="30"/>
        <v>0.22172949002216821</v>
      </c>
      <c r="T114" s="243"/>
      <c r="U114" s="244"/>
    </row>
    <row r="115" spans="1:21" s="245" customFormat="1" ht="24.95" customHeight="1" x14ac:dyDescent="0.15">
      <c r="A115" s="269" t="s">
        <v>875</v>
      </c>
      <c r="B115" s="324" t="s">
        <v>1052</v>
      </c>
      <c r="C115" s="324" t="s">
        <v>1053</v>
      </c>
      <c r="D115" s="261" t="s">
        <v>1058</v>
      </c>
      <c r="E115" s="240"/>
      <c r="F115" s="232"/>
      <c r="G115" s="232"/>
      <c r="H115" s="241"/>
      <c r="I115" s="241"/>
      <c r="J115" s="303"/>
      <c r="K115" s="303">
        <v>0.22</v>
      </c>
      <c r="L115" s="310"/>
      <c r="M115" s="310">
        <v>0.18665000000000001</v>
      </c>
      <c r="N115" s="240">
        <v>0</v>
      </c>
      <c r="O115" s="240">
        <v>0</v>
      </c>
      <c r="P115" s="240"/>
      <c r="Q115" s="231">
        <f t="shared" si="29"/>
        <v>3.3349999999999991E-2</v>
      </c>
      <c r="R115" s="242"/>
      <c r="S115" s="236">
        <f t="shared" si="30"/>
        <v>15.159090909090905</v>
      </c>
      <c r="T115" s="243"/>
      <c r="U115" s="244"/>
    </row>
    <row r="116" spans="1:21" s="245" customFormat="1" ht="24.95" customHeight="1" x14ac:dyDescent="0.15">
      <c r="A116" s="269" t="s">
        <v>876</v>
      </c>
      <c r="B116" s="324" t="s">
        <v>1054</v>
      </c>
      <c r="C116" s="324" t="s">
        <v>1055</v>
      </c>
      <c r="D116" s="261" t="s">
        <v>1058</v>
      </c>
      <c r="E116" s="240"/>
      <c r="F116" s="232"/>
      <c r="G116" s="232"/>
      <c r="H116" s="241"/>
      <c r="I116" s="241"/>
      <c r="J116" s="303"/>
      <c r="K116" s="303">
        <v>0.33638333333333337</v>
      </c>
      <c r="L116" s="310"/>
      <c r="M116" s="310">
        <v>1.6666666666666666E-2</v>
      </c>
      <c r="N116" s="240">
        <v>0</v>
      </c>
      <c r="O116" s="240">
        <v>0</v>
      </c>
      <c r="P116" s="240"/>
      <c r="Q116" s="231">
        <f t="shared" si="29"/>
        <v>0.3197166666666667</v>
      </c>
      <c r="R116" s="242"/>
      <c r="S116" s="236">
        <f t="shared" si="30"/>
        <v>95.045335183074869</v>
      </c>
      <c r="T116" s="243"/>
      <c r="U116" s="244"/>
    </row>
    <row r="117" spans="1:21" s="245" customFormat="1" ht="24.95" customHeight="1" x14ac:dyDescent="0.15">
      <c r="A117" s="269" t="s">
        <v>877</v>
      </c>
      <c r="B117" s="324" t="s">
        <v>1056</v>
      </c>
      <c r="C117" s="324" t="s">
        <v>1057</v>
      </c>
      <c r="D117" s="261" t="s">
        <v>1058</v>
      </c>
      <c r="E117" s="240"/>
      <c r="F117" s="232"/>
      <c r="G117" s="232"/>
      <c r="H117" s="241"/>
      <c r="I117" s="241"/>
      <c r="J117" s="303"/>
      <c r="K117" s="303">
        <v>1</v>
      </c>
      <c r="L117" s="310"/>
      <c r="M117" s="310">
        <v>1</v>
      </c>
      <c r="N117" s="240">
        <v>0</v>
      </c>
      <c r="O117" s="240">
        <v>0</v>
      </c>
      <c r="P117" s="240"/>
      <c r="Q117" s="231">
        <f t="shared" si="29"/>
        <v>0</v>
      </c>
      <c r="R117" s="242"/>
      <c r="S117" s="236">
        <f t="shared" si="30"/>
        <v>0</v>
      </c>
      <c r="T117" s="243"/>
      <c r="U117" s="244"/>
    </row>
    <row r="118" spans="1:21" ht="24.95" customHeight="1" x14ac:dyDescent="0.2">
      <c r="A118" s="252"/>
      <c r="B118" s="253"/>
      <c r="C118" s="275"/>
      <c r="D118" s="237"/>
      <c r="E118" s="237"/>
      <c r="F118" s="238"/>
      <c r="G118" s="238"/>
      <c r="H118" s="275"/>
      <c r="I118" s="275"/>
      <c r="J118" s="237"/>
      <c r="K118" s="237"/>
      <c r="L118" s="238"/>
      <c r="M118" s="238"/>
      <c r="N118" s="275"/>
      <c r="O118" s="275"/>
      <c r="P118" s="237"/>
      <c r="Q118" s="237"/>
      <c r="R118" s="239"/>
      <c r="S118" s="239"/>
      <c r="T118" s="275"/>
      <c r="U118" s="275"/>
    </row>
    <row r="119" spans="1:21" ht="24.95" customHeight="1" x14ac:dyDescent="0.2">
      <c r="A119" s="252"/>
      <c r="B119" s="253"/>
      <c r="C119" s="275"/>
      <c r="D119" s="237"/>
      <c r="E119" s="237"/>
      <c r="F119" s="238"/>
      <c r="G119" s="238"/>
      <c r="H119" s="275"/>
      <c r="I119" s="275"/>
      <c r="J119" s="237"/>
      <c r="K119" s="237"/>
      <c r="L119" s="238"/>
      <c r="M119" s="238"/>
      <c r="N119" s="275"/>
      <c r="O119" s="275"/>
      <c r="P119" s="237"/>
      <c r="Q119" s="237"/>
      <c r="R119" s="239"/>
      <c r="S119" s="239"/>
      <c r="T119" s="275"/>
      <c r="U119" s="275"/>
    </row>
    <row r="120" spans="1:21" ht="24.95" customHeight="1" x14ac:dyDescent="0.2">
      <c r="A120" s="252"/>
      <c r="B120" s="253"/>
      <c r="C120" s="275"/>
      <c r="D120" s="237"/>
      <c r="E120" s="237"/>
      <c r="F120" s="238"/>
      <c r="G120" s="238"/>
      <c r="H120" s="275"/>
      <c r="I120" s="275"/>
      <c r="J120" s="237"/>
      <c r="K120" s="237"/>
      <c r="L120" s="238"/>
      <c r="M120" s="238"/>
      <c r="N120" s="275"/>
      <c r="O120" s="275"/>
      <c r="P120" s="237"/>
      <c r="Q120" s="237"/>
      <c r="R120" s="239"/>
      <c r="S120" s="239"/>
      <c r="T120" s="275"/>
      <c r="U120" s="275"/>
    </row>
    <row r="121" spans="1:21" ht="24.95" customHeight="1" x14ac:dyDescent="0.2">
      <c r="A121" s="252"/>
      <c r="B121" s="253"/>
      <c r="C121" s="275"/>
      <c r="D121" s="237"/>
      <c r="E121" s="237"/>
      <c r="F121" s="238"/>
      <c r="G121" s="238"/>
      <c r="H121" s="275"/>
      <c r="I121" s="275"/>
      <c r="J121" s="237"/>
      <c r="K121" s="237"/>
      <c r="L121" s="238"/>
      <c r="M121" s="238"/>
      <c r="N121" s="275"/>
      <c r="O121" s="275"/>
      <c r="P121" s="237"/>
      <c r="Q121" s="237"/>
      <c r="R121" s="239"/>
      <c r="S121" s="239"/>
      <c r="T121" s="275"/>
      <c r="U121" s="275"/>
    </row>
    <row r="122" spans="1:21" ht="24.95" customHeight="1" x14ac:dyDescent="0.2">
      <c r="A122" s="252"/>
      <c r="B122" s="253"/>
      <c r="C122" s="275"/>
      <c r="D122" s="237"/>
      <c r="E122" s="237"/>
      <c r="F122" s="238"/>
      <c r="G122" s="238"/>
      <c r="H122" s="275"/>
      <c r="I122" s="275"/>
      <c r="J122" s="237"/>
      <c r="K122" s="237"/>
      <c r="L122" s="238"/>
      <c r="M122" s="238"/>
      <c r="N122" s="275"/>
      <c r="O122" s="275"/>
      <c r="P122" s="237"/>
      <c r="Q122" s="237"/>
      <c r="R122" s="239"/>
      <c r="S122" s="239"/>
      <c r="T122" s="275"/>
      <c r="U122" s="275"/>
    </row>
    <row r="123" spans="1:21" ht="24.95" customHeight="1" x14ac:dyDescent="0.2">
      <c r="A123" s="252"/>
      <c r="B123" s="253"/>
      <c r="C123" s="275"/>
      <c r="D123" s="237"/>
      <c r="E123" s="237"/>
      <c r="F123" s="238"/>
      <c r="G123" s="238"/>
      <c r="H123" s="275"/>
      <c r="I123" s="275"/>
      <c r="J123" s="237"/>
      <c r="K123" s="237"/>
      <c r="L123" s="238"/>
      <c r="M123" s="238"/>
      <c r="N123" s="275"/>
      <c r="O123" s="275"/>
      <c r="P123" s="237"/>
      <c r="Q123" s="237"/>
      <c r="R123" s="239"/>
      <c r="S123" s="239"/>
      <c r="T123" s="275"/>
      <c r="U123" s="275"/>
    </row>
    <row r="124" spans="1:21" ht="24.95" customHeight="1" x14ac:dyDescent="0.2">
      <c r="A124" s="252"/>
      <c r="B124" s="253"/>
      <c r="C124" s="275"/>
      <c r="D124" s="237"/>
      <c r="E124" s="237"/>
      <c r="F124" s="238"/>
      <c r="G124" s="238"/>
      <c r="H124" s="275"/>
      <c r="I124" s="275"/>
      <c r="J124" s="237"/>
      <c r="K124" s="237"/>
      <c r="L124" s="238"/>
      <c r="M124" s="238"/>
      <c r="N124" s="275"/>
      <c r="O124" s="275"/>
      <c r="P124" s="237"/>
      <c r="Q124" s="237"/>
      <c r="R124" s="239"/>
      <c r="S124" s="239"/>
      <c r="T124" s="275"/>
      <c r="U124" s="275"/>
    </row>
    <row r="125" spans="1:21" ht="24.95" customHeight="1" x14ac:dyDescent="0.2">
      <c r="A125" s="252"/>
      <c r="B125" s="253"/>
      <c r="C125" s="275"/>
      <c r="D125" s="237"/>
      <c r="E125" s="237"/>
      <c r="F125" s="238"/>
      <c r="G125" s="238"/>
      <c r="H125" s="275"/>
      <c r="I125" s="275"/>
      <c r="J125" s="237"/>
      <c r="K125" s="237"/>
      <c r="L125" s="238"/>
      <c r="M125" s="238"/>
      <c r="N125" s="275"/>
      <c r="O125" s="275"/>
      <c r="P125" s="237"/>
      <c r="Q125" s="237"/>
      <c r="R125" s="239"/>
      <c r="S125" s="239"/>
      <c r="T125" s="275"/>
      <c r="U125" s="275"/>
    </row>
    <row r="126" spans="1:21" ht="24.95" customHeight="1" x14ac:dyDescent="0.2">
      <c r="A126" s="252"/>
      <c r="B126" s="253"/>
      <c r="C126" s="275"/>
      <c r="D126" s="237"/>
      <c r="E126" s="237"/>
      <c r="F126" s="238"/>
      <c r="G126" s="238"/>
      <c r="H126" s="275"/>
      <c r="I126" s="275"/>
      <c r="J126" s="237"/>
      <c r="K126" s="237"/>
      <c r="L126" s="238"/>
      <c r="M126" s="238"/>
      <c r="N126" s="275"/>
      <c r="O126" s="275"/>
      <c r="P126" s="237"/>
      <c r="Q126" s="237"/>
      <c r="R126" s="239"/>
      <c r="S126" s="239"/>
      <c r="T126" s="275"/>
      <c r="U126" s="275"/>
    </row>
    <row r="127" spans="1:21" ht="24.95" customHeight="1" x14ac:dyDescent="0.2">
      <c r="A127" s="252"/>
      <c r="B127" s="253"/>
      <c r="C127" s="275"/>
      <c r="D127" s="237"/>
      <c r="E127" s="237"/>
      <c r="F127" s="238"/>
      <c r="G127" s="238"/>
      <c r="H127" s="275"/>
      <c r="I127" s="275"/>
      <c r="J127" s="237"/>
      <c r="K127" s="237"/>
      <c r="L127" s="238"/>
      <c r="M127" s="238"/>
      <c r="N127" s="275"/>
      <c r="O127" s="275"/>
      <c r="P127" s="237"/>
      <c r="Q127" s="237"/>
      <c r="R127" s="239"/>
      <c r="S127" s="239"/>
      <c r="T127" s="275"/>
      <c r="U127" s="275"/>
    </row>
    <row r="128" spans="1:21" ht="24.95" customHeight="1" x14ac:dyDescent="0.2">
      <c r="A128" s="252"/>
      <c r="B128" s="253"/>
      <c r="C128" s="275"/>
      <c r="D128" s="237"/>
      <c r="E128" s="237"/>
      <c r="F128" s="238"/>
      <c r="G128" s="238"/>
      <c r="H128" s="275"/>
      <c r="I128" s="275"/>
      <c r="J128" s="237"/>
      <c r="K128" s="237"/>
      <c r="L128" s="238"/>
      <c r="M128" s="238"/>
      <c r="N128" s="275"/>
      <c r="O128" s="275"/>
      <c r="P128" s="237"/>
      <c r="Q128" s="237"/>
      <c r="R128" s="239"/>
      <c r="S128" s="239"/>
      <c r="T128" s="275"/>
      <c r="U128" s="275"/>
    </row>
    <row r="129" spans="1:21" ht="24.95" customHeight="1" x14ac:dyDescent="0.2">
      <c r="A129" s="252"/>
      <c r="B129" s="253"/>
      <c r="C129" s="275"/>
      <c r="D129" s="237"/>
      <c r="E129" s="237"/>
      <c r="F129" s="238"/>
      <c r="G129" s="238"/>
      <c r="H129" s="275"/>
      <c r="I129" s="275"/>
      <c r="J129" s="237"/>
      <c r="K129" s="237"/>
      <c r="L129" s="238"/>
      <c r="M129" s="238"/>
      <c r="N129" s="275"/>
      <c r="O129" s="275"/>
      <c r="P129" s="237"/>
      <c r="Q129" s="237"/>
      <c r="R129" s="239"/>
      <c r="S129" s="239"/>
      <c r="T129" s="275"/>
      <c r="U129" s="275"/>
    </row>
    <row r="130" spans="1:21" ht="24.95" customHeight="1" x14ac:dyDescent="0.2">
      <c r="A130" s="252"/>
      <c r="B130" s="253"/>
      <c r="C130" s="275"/>
      <c r="D130" s="237"/>
      <c r="E130" s="237"/>
      <c r="F130" s="238"/>
      <c r="G130" s="238"/>
      <c r="H130" s="275"/>
      <c r="I130" s="275"/>
      <c r="J130" s="237"/>
      <c r="K130" s="237"/>
      <c r="L130" s="238"/>
      <c r="M130" s="238"/>
      <c r="N130" s="275"/>
      <c r="O130" s="275"/>
      <c r="P130" s="237"/>
      <c r="Q130" s="237"/>
      <c r="R130" s="239"/>
      <c r="S130" s="239"/>
      <c r="T130" s="275"/>
      <c r="U130" s="275"/>
    </row>
    <row r="131" spans="1:21" ht="24.95" customHeight="1" x14ac:dyDescent="0.2">
      <c r="A131" s="252"/>
      <c r="B131" s="253"/>
      <c r="C131" s="275"/>
      <c r="D131" s="237"/>
      <c r="E131" s="237"/>
      <c r="F131" s="238"/>
      <c r="G131" s="238"/>
      <c r="H131" s="275"/>
      <c r="I131" s="275"/>
      <c r="J131" s="237"/>
      <c r="K131" s="237"/>
      <c r="L131" s="238"/>
      <c r="M131" s="238"/>
      <c r="N131" s="275"/>
      <c r="O131" s="275"/>
      <c r="P131" s="237"/>
      <c r="Q131" s="237"/>
      <c r="R131" s="239"/>
      <c r="S131" s="239"/>
      <c r="T131" s="275"/>
      <c r="U131" s="275"/>
    </row>
    <row r="132" spans="1:21" ht="24.95" customHeight="1" x14ac:dyDescent="0.2">
      <c r="A132" s="252"/>
      <c r="B132" s="253"/>
      <c r="C132" s="275"/>
      <c r="D132" s="237"/>
      <c r="E132" s="237"/>
      <c r="F132" s="238"/>
      <c r="G132" s="238"/>
      <c r="H132" s="275"/>
      <c r="I132" s="275"/>
      <c r="J132" s="237"/>
      <c r="K132" s="237"/>
      <c r="L132" s="238"/>
      <c r="M132" s="238"/>
      <c r="N132" s="275"/>
      <c r="O132" s="275"/>
      <c r="P132" s="237"/>
      <c r="Q132" s="237"/>
      <c r="R132" s="239"/>
      <c r="S132" s="239"/>
      <c r="T132" s="275"/>
      <c r="U132" s="275"/>
    </row>
    <row r="133" spans="1:21" ht="24.95" customHeight="1" x14ac:dyDescent="0.2">
      <c r="A133" s="252"/>
      <c r="B133" s="253"/>
      <c r="C133" s="275"/>
      <c r="D133" s="237"/>
      <c r="E133" s="237"/>
      <c r="F133" s="238"/>
      <c r="G133" s="238"/>
      <c r="H133" s="275"/>
      <c r="I133" s="275"/>
      <c r="J133" s="237"/>
      <c r="K133" s="237"/>
      <c r="L133" s="238"/>
      <c r="M133" s="238"/>
      <c r="N133" s="275"/>
      <c r="O133" s="275"/>
      <c r="P133" s="237"/>
      <c r="Q133" s="237"/>
      <c r="R133" s="239"/>
      <c r="S133" s="239"/>
      <c r="T133" s="275"/>
      <c r="U133" s="275"/>
    </row>
    <row r="134" spans="1:21" ht="24.95" customHeight="1" x14ac:dyDescent="0.2">
      <c r="A134" s="252"/>
      <c r="B134" s="253"/>
      <c r="C134" s="275"/>
      <c r="D134" s="237"/>
      <c r="E134" s="237"/>
      <c r="F134" s="238"/>
      <c r="G134" s="238"/>
      <c r="H134" s="275"/>
      <c r="I134" s="275"/>
      <c r="J134" s="237"/>
      <c r="K134" s="237"/>
      <c r="L134" s="238"/>
      <c r="M134" s="238"/>
      <c r="N134" s="275"/>
      <c r="O134" s="275"/>
      <c r="P134" s="237"/>
      <c r="Q134" s="237"/>
      <c r="R134" s="239"/>
      <c r="S134" s="239"/>
      <c r="T134" s="275"/>
      <c r="U134" s="275"/>
    </row>
    <row r="135" spans="1:21" ht="24.95" customHeight="1" x14ac:dyDescent="0.2">
      <c r="A135" s="252"/>
      <c r="B135" s="253"/>
      <c r="C135" s="275"/>
      <c r="D135" s="237"/>
      <c r="E135" s="237"/>
      <c r="F135" s="238"/>
      <c r="G135" s="238"/>
      <c r="H135" s="275"/>
      <c r="I135" s="275"/>
      <c r="J135" s="237"/>
      <c r="K135" s="237"/>
      <c r="L135" s="238"/>
      <c r="M135" s="238"/>
      <c r="N135" s="275"/>
      <c r="O135" s="275"/>
      <c r="P135" s="237"/>
      <c r="Q135" s="237"/>
      <c r="R135" s="239"/>
      <c r="S135" s="239"/>
      <c r="T135" s="275"/>
      <c r="U135" s="275"/>
    </row>
    <row r="136" spans="1:21" ht="24.95" customHeight="1" x14ac:dyDescent="0.2">
      <c r="A136" s="252"/>
      <c r="B136" s="253"/>
      <c r="C136" s="275"/>
      <c r="D136" s="237"/>
      <c r="E136" s="237"/>
      <c r="F136" s="238"/>
      <c r="G136" s="238"/>
      <c r="H136" s="275"/>
      <c r="I136" s="275"/>
      <c r="J136" s="237"/>
      <c r="K136" s="237"/>
      <c r="L136" s="238"/>
      <c r="M136" s="238"/>
      <c r="N136" s="275"/>
      <c r="O136" s="275"/>
      <c r="P136" s="237"/>
      <c r="Q136" s="237"/>
      <c r="R136" s="239"/>
      <c r="S136" s="239"/>
      <c r="T136" s="275"/>
      <c r="U136" s="275"/>
    </row>
    <row r="137" spans="1:21" ht="24.95" customHeight="1" x14ac:dyDescent="0.2">
      <c r="A137" s="252"/>
      <c r="B137" s="253"/>
      <c r="C137" s="275"/>
      <c r="D137" s="237"/>
      <c r="E137" s="237"/>
      <c r="F137" s="238"/>
      <c r="G137" s="238"/>
      <c r="H137" s="275"/>
      <c r="I137" s="275"/>
      <c r="J137" s="237"/>
      <c r="K137" s="237"/>
      <c r="L137" s="238"/>
      <c r="M137" s="238"/>
      <c r="N137" s="275"/>
      <c r="O137" s="275"/>
      <c r="P137" s="237"/>
      <c r="Q137" s="237"/>
      <c r="R137" s="239"/>
      <c r="S137" s="239"/>
      <c r="T137" s="275"/>
      <c r="U137" s="275"/>
    </row>
    <row r="138" spans="1:21" ht="24.95" customHeight="1" x14ac:dyDescent="0.2">
      <c r="A138" s="252"/>
      <c r="B138" s="253"/>
      <c r="C138" s="275"/>
      <c r="D138" s="237"/>
      <c r="E138" s="237"/>
      <c r="F138" s="238"/>
      <c r="G138" s="238"/>
      <c r="H138" s="275"/>
      <c r="I138" s="275"/>
      <c r="J138" s="237"/>
      <c r="K138" s="237"/>
      <c r="L138" s="238"/>
      <c r="M138" s="238"/>
      <c r="N138" s="275"/>
      <c r="O138" s="275"/>
      <c r="P138" s="237"/>
      <c r="Q138" s="237"/>
      <c r="R138" s="239"/>
      <c r="S138" s="239"/>
      <c r="T138" s="275"/>
      <c r="U138" s="275"/>
    </row>
    <row r="139" spans="1:21" ht="24.95" customHeight="1" x14ac:dyDescent="0.2">
      <c r="A139" s="252"/>
      <c r="B139" s="253"/>
      <c r="C139" s="275"/>
      <c r="D139" s="237"/>
      <c r="E139" s="237"/>
      <c r="F139" s="238"/>
      <c r="G139" s="238"/>
      <c r="H139" s="275"/>
      <c r="I139" s="275"/>
      <c r="J139" s="237"/>
      <c r="K139" s="237"/>
      <c r="L139" s="238"/>
      <c r="M139" s="238"/>
      <c r="N139" s="275"/>
      <c r="O139" s="275"/>
      <c r="P139" s="237"/>
      <c r="Q139" s="237"/>
      <c r="R139" s="239"/>
      <c r="S139" s="239"/>
      <c r="T139" s="275"/>
      <c r="U139" s="275"/>
    </row>
    <row r="140" spans="1:21" ht="24.95" customHeight="1" x14ac:dyDescent="0.2">
      <c r="A140" s="252"/>
      <c r="B140" s="253"/>
      <c r="C140" s="275"/>
      <c r="D140" s="237"/>
      <c r="E140" s="237"/>
      <c r="F140" s="238"/>
      <c r="G140" s="238"/>
      <c r="H140" s="275"/>
      <c r="I140" s="275"/>
      <c r="J140" s="237"/>
      <c r="K140" s="237"/>
      <c r="L140" s="238"/>
      <c r="M140" s="238"/>
      <c r="N140" s="275"/>
      <c r="O140" s="275"/>
      <c r="P140" s="237"/>
      <c r="Q140" s="237"/>
      <c r="R140" s="239"/>
      <c r="S140" s="239"/>
      <c r="T140" s="275"/>
      <c r="U140" s="275"/>
    </row>
    <row r="141" spans="1:21" ht="24.95" customHeight="1" x14ac:dyDescent="0.2">
      <c r="A141" s="252"/>
      <c r="B141" s="253"/>
      <c r="C141" s="275"/>
      <c r="D141" s="237"/>
      <c r="E141" s="237"/>
      <c r="F141" s="238"/>
      <c r="G141" s="238"/>
      <c r="H141" s="275"/>
      <c r="I141" s="275"/>
      <c r="J141" s="237"/>
      <c r="K141" s="237"/>
      <c r="L141" s="238"/>
      <c r="M141" s="238"/>
      <c r="N141" s="275"/>
      <c r="O141" s="275"/>
      <c r="P141" s="237"/>
      <c r="Q141" s="237"/>
      <c r="R141" s="239"/>
      <c r="S141" s="239"/>
      <c r="T141" s="275"/>
      <c r="U141" s="275"/>
    </row>
    <row r="142" spans="1:21" ht="24.95" customHeight="1" x14ac:dyDescent="0.2">
      <c r="A142" s="252"/>
      <c r="B142" s="253"/>
      <c r="C142" s="275"/>
      <c r="D142" s="237"/>
      <c r="E142" s="237"/>
      <c r="F142" s="238"/>
      <c r="G142" s="238"/>
      <c r="H142" s="275"/>
      <c r="I142" s="275"/>
      <c r="J142" s="237"/>
      <c r="K142" s="237"/>
      <c r="L142" s="238"/>
      <c r="M142" s="238"/>
      <c r="N142" s="275"/>
      <c r="O142" s="275"/>
      <c r="P142" s="237"/>
      <c r="Q142" s="237"/>
      <c r="R142" s="239"/>
      <c r="S142" s="239"/>
      <c r="T142" s="275"/>
      <c r="U142" s="275"/>
    </row>
    <row r="143" spans="1:21" ht="24.95" customHeight="1" x14ac:dyDescent="0.2">
      <c r="A143" s="252"/>
      <c r="B143" s="253"/>
      <c r="C143" s="275"/>
      <c r="D143" s="237"/>
      <c r="E143" s="237"/>
      <c r="F143" s="238"/>
      <c r="G143" s="238"/>
      <c r="H143" s="275"/>
      <c r="I143" s="275"/>
      <c r="J143" s="237"/>
      <c r="K143" s="237"/>
      <c r="L143" s="238"/>
      <c r="M143" s="238"/>
      <c r="N143" s="275"/>
      <c r="O143" s="275"/>
      <c r="P143" s="237"/>
      <c r="Q143" s="237"/>
      <c r="R143" s="239"/>
      <c r="S143" s="239"/>
      <c r="T143" s="275"/>
      <c r="U143" s="275"/>
    </row>
    <row r="144" spans="1:21" ht="24.95" customHeight="1" x14ac:dyDescent="0.2">
      <c r="A144" s="252"/>
      <c r="B144" s="253"/>
      <c r="C144" s="275"/>
      <c r="D144" s="237"/>
      <c r="E144" s="237"/>
      <c r="F144" s="238"/>
      <c r="G144" s="238"/>
      <c r="H144" s="275"/>
      <c r="I144" s="275"/>
      <c r="J144" s="237"/>
      <c r="K144" s="237"/>
      <c r="L144" s="238"/>
      <c r="M144" s="238"/>
      <c r="N144" s="275"/>
      <c r="O144" s="275"/>
      <c r="P144" s="237"/>
      <c r="Q144" s="237"/>
      <c r="R144" s="239"/>
      <c r="S144" s="239"/>
      <c r="T144" s="275"/>
      <c r="U144" s="275"/>
    </row>
    <row r="145" spans="1:21" ht="24.95" customHeight="1" x14ac:dyDescent="0.2">
      <c r="A145" s="252"/>
      <c r="B145" s="253"/>
      <c r="C145" s="275"/>
      <c r="D145" s="237"/>
      <c r="E145" s="237"/>
      <c r="F145" s="238"/>
      <c r="G145" s="238"/>
      <c r="H145" s="275"/>
      <c r="I145" s="275"/>
      <c r="J145" s="237"/>
      <c r="K145" s="237"/>
      <c r="L145" s="238"/>
      <c r="M145" s="238"/>
      <c r="N145" s="275"/>
      <c r="O145" s="275"/>
      <c r="P145" s="237"/>
      <c r="Q145" s="237"/>
      <c r="R145" s="239"/>
      <c r="S145" s="239"/>
      <c r="T145" s="275"/>
      <c r="U145" s="275"/>
    </row>
    <row r="146" spans="1:21" ht="24.95" customHeight="1" x14ac:dyDescent="0.2">
      <c r="A146" s="252"/>
      <c r="B146" s="253"/>
      <c r="C146" s="275"/>
      <c r="D146" s="237"/>
      <c r="E146" s="237"/>
      <c r="F146" s="238"/>
      <c r="G146" s="238"/>
      <c r="H146" s="275"/>
      <c r="I146" s="275"/>
      <c r="J146" s="237"/>
      <c r="K146" s="237"/>
      <c r="L146" s="238"/>
      <c r="M146" s="238"/>
      <c r="N146" s="275"/>
      <c r="O146" s="275"/>
      <c r="P146" s="237"/>
      <c r="Q146" s="237"/>
      <c r="R146" s="239"/>
      <c r="S146" s="239"/>
      <c r="T146" s="275"/>
      <c r="U146" s="275"/>
    </row>
    <row r="147" spans="1:21" ht="24.95" customHeight="1" x14ac:dyDescent="0.2">
      <c r="A147" s="252"/>
      <c r="B147" s="253"/>
      <c r="C147" s="275"/>
      <c r="D147" s="237"/>
      <c r="E147" s="237"/>
      <c r="F147" s="238"/>
      <c r="G147" s="238"/>
      <c r="H147" s="275"/>
      <c r="I147" s="275"/>
      <c r="J147" s="237"/>
      <c r="K147" s="237"/>
      <c r="L147" s="238"/>
      <c r="M147" s="238"/>
      <c r="N147" s="275"/>
      <c r="O147" s="275"/>
      <c r="P147" s="237"/>
      <c r="Q147" s="237"/>
      <c r="R147" s="239"/>
      <c r="S147" s="239"/>
      <c r="T147" s="275"/>
      <c r="U147" s="275"/>
    </row>
    <row r="148" spans="1:21" ht="24.95" customHeight="1" x14ac:dyDescent="0.2">
      <c r="A148" s="252"/>
      <c r="B148" s="253"/>
      <c r="C148" s="275"/>
      <c r="D148" s="237"/>
      <c r="E148" s="237"/>
      <c r="F148" s="238"/>
      <c r="G148" s="238"/>
      <c r="H148" s="275"/>
      <c r="I148" s="275"/>
      <c r="J148" s="237"/>
      <c r="K148" s="237"/>
      <c r="L148" s="238"/>
      <c r="M148" s="238"/>
      <c r="N148" s="275"/>
      <c r="O148" s="275"/>
      <c r="P148" s="237"/>
      <c r="Q148" s="237"/>
      <c r="R148" s="239"/>
      <c r="S148" s="239"/>
      <c r="T148" s="275"/>
      <c r="U148" s="275"/>
    </row>
    <row r="149" spans="1:21" ht="24.95" customHeight="1" x14ac:dyDescent="0.2">
      <c r="A149" s="252"/>
      <c r="B149" s="253"/>
      <c r="C149" s="275"/>
      <c r="D149" s="237"/>
      <c r="E149" s="237"/>
      <c r="F149" s="238"/>
      <c r="G149" s="238"/>
      <c r="H149" s="275"/>
      <c r="I149" s="275"/>
      <c r="J149" s="237"/>
      <c r="K149" s="237"/>
      <c r="L149" s="238"/>
      <c r="M149" s="238"/>
      <c r="N149" s="275"/>
      <c r="O149" s="275"/>
      <c r="P149" s="237"/>
      <c r="Q149" s="237"/>
      <c r="R149" s="239"/>
      <c r="S149" s="239"/>
      <c r="T149" s="275"/>
      <c r="U149" s="275"/>
    </row>
    <row r="150" spans="1:21" ht="24.95" customHeight="1" x14ac:dyDescent="0.2">
      <c r="A150" s="252"/>
      <c r="B150" s="253"/>
      <c r="C150" s="275"/>
      <c r="D150" s="237"/>
      <c r="E150" s="237"/>
      <c r="F150" s="238"/>
      <c r="G150" s="238"/>
      <c r="H150" s="275"/>
      <c r="I150" s="275"/>
      <c r="J150" s="237"/>
      <c r="K150" s="237"/>
      <c r="L150" s="238"/>
      <c r="M150" s="238"/>
      <c r="N150" s="275"/>
      <c r="O150" s="275"/>
      <c r="P150" s="237"/>
      <c r="Q150" s="237"/>
      <c r="R150" s="239"/>
      <c r="S150" s="239"/>
      <c r="T150" s="275"/>
      <c r="U150" s="275"/>
    </row>
    <row r="151" spans="1:21" ht="24.95" customHeight="1" x14ac:dyDescent="0.2">
      <c r="A151" s="252"/>
      <c r="B151" s="253"/>
      <c r="C151" s="275"/>
      <c r="D151" s="237"/>
      <c r="E151" s="237"/>
      <c r="F151" s="238"/>
      <c r="G151" s="238"/>
      <c r="H151" s="275"/>
      <c r="I151" s="275"/>
      <c r="J151" s="237"/>
      <c r="K151" s="237"/>
      <c r="L151" s="238"/>
      <c r="M151" s="238"/>
      <c r="N151" s="275"/>
      <c r="O151" s="275"/>
      <c r="P151" s="237"/>
      <c r="Q151" s="237"/>
      <c r="R151" s="239"/>
      <c r="S151" s="239"/>
      <c r="T151" s="275"/>
      <c r="U151" s="275"/>
    </row>
    <row r="152" spans="1:21" ht="24.95" customHeight="1" x14ac:dyDescent="0.2">
      <c r="A152" s="252"/>
      <c r="B152" s="253"/>
      <c r="C152" s="275"/>
      <c r="D152" s="237"/>
      <c r="E152" s="237"/>
      <c r="F152" s="238"/>
      <c r="G152" s="238"/>
      <c r="H152" s="275"/>
      <c r="I152" s="275"/>
      <c r="J152" s="237"/>
      <c r="K152" s="237"/>
      <c r="L152" s="238"/>
      <c r="M152" s="238"/>
      <c r="N152" s="275"/>
      <c r="O152" s="275"/>
      <c r="P152" s="237"/>
      <c r="Q152" s="237"/>
      <c r="R152" s="239"/>
      <c r="S152" s="239"/>
      <c r="T152" s="275"/>
      <c r="U152" s="275"/>
    </row>
    <row r="153" spans="1:21" ht="24.95" customHeight="1" x14ac:dyDescent="0.2">
      <c r="A153" s="252"/>
      <c r="B153" s="253"/>
      <c r="C153" s="275"/>
      <c r="D153" s="237"/>
      <c r="E153" s="237"/>
      <c r="F153" s="238"/>
      <c r="G153" s="238"/>
      <c r="H153" s="275"/>
      <c r="I153" s="275"/>
      <c r="J153" s="237"/>
      <c r="K153" s="237"/>
      <c r="L153" s="238"/>
      <c r="M153" s="238"/>
      <c r="N153" s="275"/>
      <c r="O153" s="275"/>
      <c r="P153" s="237"/>
      <c r="Q153" s="237"/>
      <c r="R153" s="239"/>
      <c r="S153" s="239"/>
      <c r="T153" s="275"/>
      <c r="U153" s="275"/>
    </row>
    <row r="154" spans="1:21" ht="24.95" customHeight="1" x14ac:dyDescent="0.2">
      <c r="A154" s="252"/>
      <c r="B154" s="253"/>
      <c r="C154" s="275"/>
      <c r="D154" s="237"/>
      <c r="E154" s="237"/>
      <c r="F154" s="238"/>
      <c r="G154" s="238"/>
      <c r="H154" s="275"/>
      <c r="I154" s="275"/>
      <c r="J154" s="237"/>
      <c r="K154" s="237"/>
      <c r="L154" s="238"/>
      <c r="M154" s="238"/>
      <c r="N154" s="275"/>
      <c r="O154" s="275"/>
      <c r="P154" s="237"/>
      <c r="Q154" s="237"/>
      <c r="R154" s="239"/>
      <c r="S154" s="239"/>
      <c r="T154" s="275"/>
      <c r="U154" s="275"/>
    </row>
    <row r="155" spans="1:21" ht="24.95" customHeight="1" x14ac:dyDescent="0.2">
      <c r="A155" s="252"/>
      <c r="B155" s="253"/>
      <c r="C155" s="275"/>
      <c r="D155" s="237"/>
      <c r="E155" s="237"/>
      <c r="F155" s="238"/>
      <c r="G155" s="238"/>
      <c r="H155" s="275"/>
      <c r="I155" s="275"/>
      <c r="J155" s="237"/>
      <c r="K155" s="237"/>
      <c r="L155" s="238"/>
      <c r="M155" s="238"/>
      <c r="N155" s="275"/>
      <c r="O155" s="275"/>
      <c r="P155" s="237"/>
      <c r="Q155" s="237"/>
      <c r="R155" s="239"/>
      <c r="S155" s="239"/>
      <c r="T155" s="275"/>
      <c r="U155" s="275"/>
    </row>
    <row r="156" spans="1:21" ht="24.95" customHeight="1" x14ac:dyDescent="0.2">
      <c r="A156" s="252"/>
      <c r="B156" s="253"/>
      <c r="C156" s="275"/>
      <c r="D156" s="237"/>
      <c r="E156" s="237"/>
      <c r="F156" s="238"/>
      <c r="G156" s="238"/>
      <c r="H156" s="275"/>
      <c r="I156" s="275"/>
      <c r="J156" s="237"/>
      <c r="K156" s="237"/>
      <c r="L156" s="238"/>
      <c r="M156" s="238"/>
      <c r="N156" s="275"/>
      <c r="O156" s="275"/>
      <c r="P156" s="237"/>
      <c r="Q156" s="237"/>
      <c r="R156" s="239"/>
      <c r="S156" s="239"/>
      <c r="T156" s="275"/>
      <c r="U156" s="275"/>
    </row>
    <row r="157" spans="1:21" ht="24.95" customHeight="1" x14ac:dyDescent="0.2">
      <c r="A157" s="252"/>
      <c r="B157" s="253"/>
      <c r="C157" s="275"/>
      <c r="D157" s="237"/>
      <c r="E157" s="237"/>
      <c r="F157" s="238"/>
      <c r="G157" s="238"/>
      <c r="H157" s="275"/>
      <c r="I157" s="275"/>
      <c r="J157" s="237"/>
      <c r="K157" s="237"/>
      <c r="L157" s="238"/>
      <c r="M157" s="238"/>
      <c r="N157" s="275"/>
      <c r="O157" s="275"/>
      <c r="P157" s="237"/>
      <c r="Q157" s="237"/>
      <c r="R157" s="239"/>
      <c r="S157" s="239"/>
      <c r="T157" s="275"/>
      <c r="U157" s="275"/>
    </row>
    <row r="158" spans="1:21" ht="24.95" customHeight="1" x14ac:dyDescent="0.2">
      <c r="A158" s="252"/>
      <c r="B158" s="253"/>
      <c r="C158" s="275"/>
      <c r="D158" s="237"/>
      <c r="E158" s="237"/>
      <c r="F158" s="238"/>
      <c r="G158" s="238"/>
      <c r="H158" s="275"/>
      <c r="I158" s="275"/>
      <c r="J158" s="237"/>
      <c r="K158" s="237"/>
      <c r="L158" s="238"/>
      <c r="M158" s="238"/>
      <c r="N158" s="275"/>
      <c r="O158" s="275"/>
      <c r="P158" s="237"/>
      <c r="Q158" s="237"/>
      <c r="R158" s="239"/>
      <c r="S158" s="239"/>
      <c r="T158" s="275"/>
      <c r="U158" s="275"/>
    </row>
    <row r="159" spans="1:21" ht="24.95" customHeight="1" x14ac:dyDescent="0.2">
      <c r="A159" s="252"/>
      <c r="B159" s="253"/>
      <c r="C159" s="275"/>
      <c r="D159" s="237"/>
      <c r="E159" s="237"/>
      <c r="F159" s="238"/>
      <c r="G159" s="238"/>
      <c r="H159" s="275"/>
      <c r="I159" s="275"/>
      <c r="J159" s="237"/>
      <c r="K159" s="237"/>
      <c r="L159" s="238"/>
      <c r="M159" s="238"/>
      <c r="N159" s="275"/>
      <c r="O159" s="275"/>
      <c r="P159" s="237"/>
      <c r="Q159" s="237"/>
      <c r="R159" s="239"/>
      <c r="S159" s="239"/>
      <c r="T159" s="275"/>
      <c r="U159" s="275"/>
    </row>
    <row r="160" spans="1:21" ht="24.95" customHeight="1" x14ac:dyDescent="0.2">
      <c r="A160" s="252"/>
      <c r="B160" s="253"/>
      <c r="C160" s="275"/>
      <c r="D160" s="237"/>
      <c r="E160" s="237"/>
      <c r="F160" s="238"/>
      <c r="G160" s="238"/>
      <c r="H160" s="275"/>
      <c r="I160" s="275"/>
      <c r="J160" s="237"/>
      <c r="K160" s="237"/>
      <c r="L160" s="238"/>
      <c r="M160" s="238"/>
      <c r="N160" s="275"/>
      <c r="O160" s="275"/>
      <c r="P160" s="237"/>
      <c r="Q160" s="237"/>
      <c r="R160" s="239"/>
      <c r="S160" s="239"/>
      <c r="T160" s="275"/>
      <c r="U160" s="275"/>
    </row>
    <row r="161" spans="1:21" ht="24.95" customHeight="1" x14ac:dyDescent="0.2">
      <c r="A161" s="252"/>
      <c r="B161" s="253"/>
      <c r="C161" s="275"/>
      <c r="D161" s="237"/>
      <c r="E161" s="237"/>
      <c r="F161" s="238"/>
      <c r="G161" s="238"/>
      <c r="H161" s="275"/>
      <c r="I161" s="275"/>
      <c r="J161" s="237"/>
      <c r="K161" s="237"/>
      <c r="L161" s="238"/>
      <c r="M161" s="238"/>
      <c r="N161" s="275"/>
      <c r="O161" s="275"/>
      <c r="P161" s="237"/>
      <c r="Q161" s="237"/>
      <c r="R161" s="239"/>
      <c r="S161" s="239"/>
      <c r="T161" s="275"/>
      <c r="U161" s="275"/>
    </row>
    <row r="162" spans="1:21" ht="24.95" customHeight="1" x14ac:dyDescent="0.2">
      <c r="A162" s="252"/>
      <c r="B162" s="253"/>
      <c r="C162" s="275"/>
      <c r="D162" s="237"/>
      <c r="E162" s="237"/>
      <c r="F162" s="238"/>
      <c r="G162" s="238"/>
      <c r="H162" s="275"/>
      <c r="I162" s="275"/>
      <c r="J162" s="237"/>
      <c r="K162" s="237"/>
      <c r="L162" s="238"/>
      <c r="M162" s="238"/>
      <c r="N162" s="275"/>
      <c r="O162" s="275"/>
      <c r="P162" s="237"/>
      <c r="Q162" s="237"/>
      <c r="R162" s="239"/>
      <c r="S162" s="239"/>
      <c r="T162" s="275"/>
      <c r="U162" s="275"/>
    </row>
    <row r="163" spans="1:21" ht="24.95" customHeight="1" x14ac:dyDescent="0.2">
      <c r="A163" s="252"/>
      <c r="B163" s="253"/>
      <c r="C163" s="275"/>
      <c r="D163" s="237"/>
      <c r="E163" s="237"/>
      <c r="F163" s="238"/>
      <c r="G163" s="238"/>
      <c r="H163" s="275"/>
      <c r="I163" s="275"/>
      <c r="J163" s="237"/>
      <c r="K163" s="237"/>
      <c r="L163" s="238"/>
      <c r="M163" s="238"/>
      <c r="N163" s="275"/>
      <c r="O163" s="275"/>
      <c r="P163" s="237"/>
      <c r="Q163" s="237"/>
      <c r="R163" s="239"/>
      <c r="S163" s="239"/>
      <c r="T163" s="275"/>
      <c r="U163" s="275"/>
    </row>
    <row r="164" spans="1:21" ht="24.95" customHeight="1" x14ac:dyDescent="0.2">
      <c r="A164" s="252"/>
      <c r="B164" s="253"/>
      <c r="C164" s="275"/>
      <c r="D164" s="237"/>
      <c r="E164" s="237"/>
      <c r="F164" s="238"/>
      <c r="G164" s="238"/>
      <c r="H164" s="275"/>
      <c r="I164" s="275"/>
      <c r="J164" s="237"/>
      <c r="K164" s="237"/>
      <c r="L164" s="238"/>
      <c r="M164" s="238"/>
      <c r="N164" s="275"/>
      <c r="O164" s="275"/>
      <c r="P164" s="237"/>
      <c r="Q164" s="237"/>
      <c r="R164" s="239"/>
      <c r="S164" s="239"/>
      <c r="T164" s="275"/>
      <c r="U164" s="275"/>
    </row>
    <row r="165" spans="1:21" ht="24.95" customHeight="1" x14ac:dyDescent="0.2">
      <c r="A165" s="252"/>
      <c r="B165" s="253"/>
      <c r="C165" s="275"/>
      <c r="D165" s="237"/>
      <c r="E165" s="237"/>
      <c r="F165" s="238"/>
      <c r="G165" s="238"/>
      <c r="H165" s="275"/>
      <c r="I165" s="275"/>
      <c r="J165" s="237"/>
      <c r="K165" s="237"/>
      <c r="L165" s="238"/>
      <c r="M165" s="238"/>
      <c r="N165" s="275"/>
      <c r="O165" s="275"/>
      <c r="P165" s="237"/>
      <c r="Q165" s="237"/>
      <c r="R165" s="239"/>
      <c r="S165" s="239"/>
      <c r="T165" s="275"/>
      <c r="U165" s="275"/>
    </row>
    <row r="166" spans="1:21" ht="24.95" customHeight="1" x14ac:dyDescent="0.2">
      <c r="A166" s="252"/>
      <c r="B166" s="253"/>
      <c r="C166" s="275"/>
      <c r="D166" s="237"/>
      <c r="E166" s="237"/>
      <c r="F166" s="238"/>
      <c r="G166" s="238"/>
      <c r="H166" s="275"/>
      <c r="I166" s="275"/>
      <c r="J166" s="237"/>
      <c r="K166" s="237"/>
      <c r="L166" s="238"/>
      <c r="M166" s="238"/>
      <c r="N166" s="275"/>
      <c r="O166" s="275"/>
      <c r="P166" s="237"/>
      <c r="Q166" s="237"/>
      <c r="R166" s="239"/>
      <c r="S166" s="239"/>
      <c r="T166" s="275"/>
      <c r="U166" s="275"/>
    </row>
    <row r="167" spans="1:21" ht="24.95" customHeight="1" x14ac:dyDescent="0.2">
      <c r="A167" s="252"/>
      <c r="B167" s="253"/>
      <c r="C167" s="275"/>
      <c r="D167" s="237"/>
      <c r="E167" s="237"/>
      <c r="F167" s="238"/>
      <c r="G167" s="238"/>
      <c r="H167" s="275"/>
      <c r="I167" s="275"/>
      <c r="J167" s="237"/>
      <c r="K167" s="237"/>
      <c r="L167" s="238"/>
      <c r="M167" s="238"/>
      <c r="N167" s="275"/>
      <c r="O167" s="275"/>
      <c r="P167" s="237"/>
      <c r="Q167" s="237"/>
      <c r="R167" s="239"/>
      <c r="S167" s="239"/>
      <c r="T167" s="275"/>
      <c r="U167" s="275"/>
    </row>
    <row r="168" spans="1:21" ht="24.95" customHeight="1" x14ac:dyDescent="0.2">
      <c r="A168" s="252"/>
      <c r="B168" s="253"/>
      <c r="C168" s="275"/>
      <c r="D168" s="237"/>
      <c r="E168" s="237"/>
      <c r="F168" s="238"/>
      <c r="G168" s="238"/>
      <c r="H168" s="275"/>
      <c r="I168" s="275"/>
      <c r="J168" s="237"/>
      <c r="K168" s="237"/>
      <c r="L168" s="238"/>
      <c r="M168" s="238"/>
      <c r="N168" s="275"/>
      <c r="O168" s="275"/>
      <c r="P168" s="237"/>
      <c r="Q168" s="237"/>
      <c r="R168" s="239"/>
      <c r="S168" s="239"/>
      <c r="T168" s="275"/>
      <c r="U168" s="275"/>
    </row>
    <row r="169" spans="1:21" ht="24.95" customHeight="1" x14ac:dyDescent="0.2">
      <c r="A169" s="252"/>
      <c r="B169" s="253"/>
      <c r="C169" s="275"/>
      <c r="D169" s="237"/>
      <c r="E169" s="237"/>
      <c r="F169" s="238"/>
      <c r="G169" s="238"/>
      <c r="H169" s="275"/>
      <c r="I169" s="275"/>
      <c r="J169" s="237"/>
      <c r="K169" s="237"/>
      <c r="L169" s="238"/>
      <c r="M169" s="238"/>
      <c r="N169" s="275"/>
      <c r="O169" s="275"/>
      <c r="P169" s="237"/>
      <c r="Q169" s="237"/>
      <c r="R169" s="239"/>
      <c r="S169" s="239"/>
      <c r="T169" s="275"/>
      <c r="U169" s="275"/>
    </row>
    <row r="170" spans="1:21" ht="24.95" customHeight="1" x14ac:dyDescent="0.2">
      <c r="A170" s="252"/>
      <c r="B170" s="253"/>
      <c r="C170" s="275"/>
      <c r="D170" s="237"/>
      <c r="E170" s="237"/>
      <c r="F170" s="238"/>
      <c r="G170" s="238"/>
      <c r="H170" s="275"/>
      <c r="I170" s="275"/>
      <c r="J170" s="237"/>
      <c r="K170" s="237"/>
      <c r="L170" s="238"/>
      <c r="M170" s="238"/>
      <c r="N170" s="275"/>
      <c r="O170" s="275"/>
      <c r="P170" s="237"/>
      <c r="Q170" s="237"/>
      <c r="R170" s="239"/>
      <c r="S170" s="239"/>
      <c r="T170" s="275"/>
      <c r="U170" s="275"/>
    </row>
    <row r="171" spans="1:21" ht="24.95" customHeight="1" x14ac:dyDescent="0.2">
      <c r="A171" s="252"/>
      <c r="B171" s="253"/>
      <c r="C171" s="275"/>
      <c r="D171" s="237"/>
      <c r="E171" s="237"/>
      <c r="F171" s="238"/>
      <c r="G171" s="238"/>
      <c r="H171" s="275"/>
      <c r="I171" s="275"/>
      <c r="J171" s="237"/>
      <c r="K171" s="237"/>
      <c r="L171" s="238"/>
      <c r="M171" s="238"/>
      <c r="N171" s="275"/>
      <c r="O171" s="275"/>
      <c r="P171" s="237"/>
      <c r="Q171" s="237"/>
      <c r="R171" s="239"/>
      <c r="S171" s="239"/>
      <c r="T171" s="275"/>
      <c r="U171" s="275"/>
    </row>
    <row r="172" spans="1:21" ht="24.95" customHeight="1" x14ac:dyDescent="0.2">
      <c r="A172" s="252"/>
      <c r="B172" s="253"/>
      <c r="C172" s="275"/>
      <c r="D172" s="237"/>
      <c r="E172" s="237"/>
      <c r="F172" s="238"/>
      <c r="G172" s="238"/>
      <c r="H172" s="275"/>
      <c r="I172" s="275"/>
      <c r="J172" s="237"/>
      <c r="K172" s="237"/>
      <c r="L172" s="238"/>
      <c r="M172" s="238"/>
      <c r="N172" s="275"/>
      <c r="O172" s="275"/>
      <c r="P172" s="237"/>
      <c r="Q172" s="237"/>
      <c r="R172" s="239"/>
      <c r="S172" s="239"/>
      <c r="T172" s="275"/>
      <c r="U172" s="275"/>
    </row>
    <row r="173" spans="1:21" ht="24.95" customHeight="1" x14ac:dyDescent="0.2">
      <c r="A173" s="252"/>
      <c r="B173" s="253"/>
      <c r="C173" s="275"/>
      <c r="D173" s="237"/>
      <c r="E173" s="237"/>
      <c r="F173" s="238"/>
      <c r="G173" s="238"/>
      <c r="H173" s="275"/>
      <c r="I173" s="275"/>
      <c r="J173" s="237"/>
      <c r="K173" s="237"/>
      <c r="L173" s="238"/>
      <c r="M173" s="238"/>
      <c r="N173" s="275"/>
      <c r="O173" s="275"/>
      <c r="P173" s="237"/>
      <c r="Q173" s="237"/>
      <c r="R173" s="239"/>
      <c r="S173" s="239"/>
      <c r="T173" s="275"/>
      <c r="U173" s="275"/>
    </row>
    <row r="174" spans="1:21" ht="24.95" customHeight="1" x14ac:dyDescent="0.2">
      <c r="A174" s="252"/>
      <c r="B174" s="253"/>
      <c r="C174" s="275"/>
      <c r="D174" s="237"/>
      <c r="E174" s="237"/>
      <c r="F174" s="238"/>
      <c r="G174" s="238"/>
      <c r="H174" s="275"/>
      <c r="I174" s="275"/>
      <c r="J174" s="237"/>
      <c r="K174" s="237"/>
      <c r="L174" s="238"/>
      <c r="M174" s="238"/>
      <c r="N174" s="275"/>
      <c r="O174" s="275"/>
      <c r="P174" s="237"/>
      <c r="Q174" s="237"/>
      <c r="R174" s="239"/>
      <c r="S174" s="239"/>
      <c r="T174" s="275"/>
      <c r="U174" s="275"/>
    </row>
    <row r="175" spans="1:21" ht="24.95" customHeight="1" x14ac:dyDescent="0.2">
      <c r="A175" s="252"/>
      <c r="B175" s="253"/>
      <c r="C175" s="275"/>
      <c r="D175" s="237"/>
      <c r="E175" s="237"/>
      <c r="F175" s="238"/>
      <c r="G175" s="238"/>
      <c r="H175" s="275"/>
      <c r="I175" s="275"/>
      <c r="J175" s="237"/>
      <c r="K175" s="237"/>
      <c r="L175" s="238"/>
      <c r="M175" s="238"/>
      <c r="N175" s="275"/>
      <c r="O175" s="275"/>
      <c r="P175" s="237"/>
      <c r="Q175" s="237"/>
      <c r="R175" s="239"/>
      <c r="S175" s="239"/>
      <c r="T175" s="275"/>
      <c r="U175" s="275"/>
    </row>
    <row r="176" spans="1:21" ht="24.95" customHeight="1" x14ac:dyDescent="0.2">
      <c r="A176" s="252"/>
      <c r="B176" s="253"/>
      <c r="C176" s="275"/>
      <c r="D176" s="237"/>
      <c r="E176" s="237"/>
      <c r="F176" s="238"/>
      <c r="G176" s="238"/>
      <c r="H176" s="275"/>
      <c r="I176" s="275"/>
      <c r="J176" s="237"/>
      <c r="K176" s="237"/>
      <c r="L176" s="238"/>
      <c r="M176" s="238"/>
      <c r="N176" s="275"/>
      <c r="O176" s="275"/>
      <c r="P176" s="237"/>
      <c r="Q176" s="237"/>
      <c r="R176" s="239"/>
      <c r="S176" s="239"/>
      <c r="T176" s="275"/>
      <c r="U176" s="275"/>
    </row>
    <row r="177" spans="1:21" ht="24.95" customHeight="1" x14ac:dyDescent="0.2">
      <c r="A177" s="252"/>
      <c r="B177" s="253"/>
      <c r="C177" s="275"/>
      <c r="D177" s="237"/>
      <c r="E177" s="237"/>
      <c r="F177" s="238"/>
      <c r="G177" s="238"/>
      <c r="H177" s="275"/>
      <c r="I177" s="275"/>
      <c r="J177" s="237"/>
      <c r="K177" s="237"/>
      <c r="L177" s="238"/>
      <c r="M177" s="238"/>
      <c r="N177" s="275"/>
      <c r="O177" s="275"/>
      <c r="P177" s="237"/>
      <c r="Q177" s="237"/>
      <c r="R177" s="239"/>
      <c r="S177" s="239"/>
      <c r="T177" s="275"/>
      <c r="U177" s="275"/>
    </row>
    <row r="178" spans="1:21" ht="24.95" customHeight="1" x14ac:dyDescent="0.2">
      <c r="A178" s="252"/>
      <c r="B178" s="253"/>
      <c r="C178" s="275"/>
      <c r="D178" s="237"/>
      <c r="E178" s="237"/>
      <c r="F178" s="238"/>
      <c r="G178" s="238"/>
      <c r="H178" s="275"/>
      <c r="I178" s="275"/>
      <c r="J178" s="237"/>
      <c r="K178" s="237"/>
      <c r="L178" s="238"/>
      <c r="M178" s="238"/>
      <c r="N178" s="275"/>
      <c r="O178" s="275"/>
      <c r="P178" s="237"/>
      <c r="Q178" s="237"/>
      <c r="R178" s="239"/>
      <c r="S178" s="239"/>
      <c r="T178" s="275"/>
      <c r="U178" s="275"/>
    </row>
    <row r="179" spans="1:21" ht="24.95" customHeight="1" x14ac:dyDescent="0.2">
      <c r="A179" s="275"/>
      <c r="B179" s="275"/>
      <c r="C179" s="275"/>
      <c r="D179" s="237"/>
      <c r="E179" s="237"/>
      <c r="F179" s="238"/>
      <c r="G179" s="238"/>
      <c r="H179" s="275"/>
      <c r="I179" s="275"/>
      <c r="J179" s="237"/>
      <c r="K179" s="237"/>
      <c r="L179" s="238"/>
      <c r="M179" s="238"/>
      <c r="N179" s="275"/>
      <c r="O179" s="275"/>
      <c r="P179" s="237"/>
      <c r="Q179" s="237"/>
      <c r="R179" s="239"/>
      <c r="S179" s="239"/>
      <c r="T179" s="275"/>
      <c r="U179" s="275"/>
    </row>
    <row r="180" spans="1:21" ht="24.95" customHeight="1" x14ac:dyDescent="0.2">
      <c r="A180" s="275"/>
      <c r="B180" s="275"/>
      <c r="C180" s="275"/>
      <c r="D180" s="237"/>
      <c r="E180" s="237"/>
      <c r="F180" s="238"/>
      <c r="G180" s="238"/>
      <c r="H180" s="275"/>
      <c r="I180" s="275"/>
      <c r="J180" s="237"/>
      <c r="K180" s="237"/>
      <c r="L180" s="238"/>
      <c r="M180" s="238"/>
      <c r="N180" s="275"/>
      <c r="O180" s="275"/>
      <c r="P180" s="237"/>
      <c r="Q180" s="237"/>
      <c r="R180" s="239"/>
      <c r="S180" s="239"/>
      <c r="T180" s="275"/>
      <c r="U180" s="275"/>
    </row>
    <row r="182" spans="1:21" ht="15.75" customHeight="1" x14ac:dyDescent="0.2">
      <c r="A182" s="442" t="s">
        <v>787</v>
      </c>
      <c r="B182" s="442"/>
      <c r="C182" s="442"/>
      <c r="D182" s="442"/>
      <c r="E182" s="442"/>
      <c r="F182" s="442"/>
      <c r="G182" s="442"/>
      <c r="H182" s="442"/>
      <c r="I182" s="442"/>
      <c r="J182" s="442"/>
      <c r="K182" s="442"/>
      <c r="L182" s="246"/>
      <c r="M182" s="246"/>
      <c r="N182" s="246"/>
      <c r="O182" s="246"/>
      <c r="P182" s="246"/>
      <c r="Q182" s="275"/>
      <c r="R182" s="275"/>
    </row>
    <row r="183" spans="1:21" x14ac:dyDescent="0.2">
      <c r="A183" s="275"/>
      <c r="B183" s="247"/>
      <c r="C183" s="247"/>
      <c r="D183" s="247"/>
      <c r="E183" s="247"/>
      <c r="F183" s="247"/>
      <c r="G183" s="247"/>
      <c r="H183" s="247"/>
      <c r="I183" s="247"/>
      <c r="J183" s="247"/>
      <c r="K183" s="247"/>
      <c r="L183" s="247"/>
      <c r="M183" s="275"/>
      <c r="N183" s="247"/>
      <c r="O183" s="247"/>
      <c r="P183" s="247"/>
      <c r="Q183" s="275"/>
      <c r="R183" s="275"/>
    </row>
    <row r="184" spans="1:21" ht="21.75" customHeight="1" x14ac:dyDescent="0.2"/>
    <row r="185" spans="1:21" ht="25.5" customHeight="1" x14ac:dyDescent="0.2"/>
    <row r="186" spans="1:21" ht="33.75" customHeight="1" x14ac:dyDescent="0.2"/>
    <row r="188" spans="1:21" ht="36.75" customHeight="1" x14ac:dyDescent="0.2"/>
    <row r="190" spans="1:21" ht="36.75" customHeight="1" x14ac:dyDescent="0.2"/>
    <row r="193" ht="37.5" customHeight="1" x14ac:dyDescent="0.2"/>
    <row r="196" ht="43.5" customHeight="1" x14ac:dyDescent="0.2"/>
    <row r="197" ht="36" hidden="1" customHeight="1" x14ac:dyDescent="0.2"/>
    <row r="198" ht="36" hidden="1" customHeight="1" x14ac:dyDescent="0.2"/>
    <row r="200" ht="24" hidden="1" customHeight="1" x14ac:dyDescent="0.2"/>
    <row r="201" ht="24" hidden="1" customHeight="1" x14ac:dyDescent="0.2"/>
    <row r="202" ht="24" hidden="1" customHeight="1" x14ac:dyDescent="0.2"/>
    <row r="203" ht="24" hidden="1" customHeight="1" x14ac:dyDescent="0.2"/>
    <row r="204" ht="24" hidden="1" customHeight="1" x14ac:dyDescent="0.2"/>
    <row r="205" ht="24" hidden="1" customHeight="1" x14ac:dyDescent="0.2"/>
    <row r="206" ht="24" hidden="1" customHeight="1" x14ac:dyDescent="0.2"/>
    <row r="207" ht="24" hidden="1" customHeight="1" x14ac:dyDescent="0.2"/>
    <row r="208" ht="24" hidden="1" customHeight="1" x14ac:dyDescent="0.2"/>
    <row r="209" ht="24" hidden="1" customHeight="1" x14ac:dyDescent="0.2"/>
    <row r="210" ht="32.25" customHeight="1" x14ac:dyDescent="0.2"/>
    <row r="211" ht="31.5" customHeight="1" x14ac:dyDescent="0.2"/>
    <row r="212" ht="12" hidden="1" customHeight="1" x14ac:dyDescent="0.2"/>
    <row r="213" ht="12" hidden="1" customHeight="1" x14ac:dyDescent="0.2"/>
    <row r="214" ht="30.75" customHeight="1" x14ac:dyDescent="0.2"/>
    <row r="215" ht="12" hidden="1" customHeight="1" x14ac:dyDescent="0.2"/>
    <row r="216" ht="12" hidden="1" customHeight="1" x14ac:dyDescent="0.2"/>
    <row r="217" ht="12" hidden="1" customHeight="1" x14ac:dyDescent="0.2"/>
    <row r="218" ht="33.75" customHeight="1" x14ac:dyDescent="0.2"/>
    <row r="219" ht="24" hidden="1" customHeight="1" x14ac:dyDescent="0.2"/>
    <row r="220" ht="24" hidden="1" customHeight="1" x14ac:dyDescent="0.2"/>
    <row r="221" ht="31.5" customHeight="1" x14ac:dyDescent="0.2"/>
    <row r="222" ht="18" customHeight="1" x14ac:dyDescent="0.2"/>
    <row r="223" ht="20.25" customHeight="1" x14ac:dyDescent="0.2"/>
    <row r="224" ht="50.25" customHeight="1" x14ac:dyDescent="0.2"/>
    <row r="225" ht="23.25" customHeight="1" x14ac:dyDescent="0.2"/>
    <row r="226" ht="21.75" customHeight="1" x14ac:dyDescent="0.2"/>
    <row r="232" ht="23.25" customHeight="1" x14ac:dyDescent="0.2"/>
    <row r="233" ht="24" customHeight="1" x14ac:dyDescent="0.2"/>
    <row r="235" ht="22.5" customHeight="1" x14ac:dyDescent="0.2"/>
    <row r="236" ht="20.25" customHeight="1" x14ac:dyDescent="0.2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T19:U19"/>
    <mergeCell ref="A182:K182"/>
    <mergeCell ref="A14:U14"/>
    <mergeCell ref="F15:G17"/>
    <mergeCell ref="H15:I17"/>
    <mergeCell ref="J15:M16"/>
    <mergeCell ref="N15:O17"/>
    <mergeCell ref="P15:S16"/>
    <mergeCell ref="T15:U18"/>
    <mergeCell ref="J17:K17"/>
    <mergeCell ref="L17:M17"/>
    <mergeCell ref="P17:Q17"/>
    <mergeCell ref="R17:S17"/>
    <mergeCell ref="A4:U4"/>
    <mergeCell ref="A5:U5"/>
    <mergeCell ref="A7:U7"/>
    <mergeCell ref="A8:U8"/>
    <mergeCell ref="A10:U10"/>
    <mergeCell ref="A12:U12"/>
    <mergeCell ref="A13:U13"/>
    <mergeCell ref="A15:A18"/>
    <mergeCell ref="B15:B18"/>
    <mergeCell ref="C15:C18"/>
    <mergeCell ref="D15:D18"/>
    <mergeCell ref="E15:E18"/>
  </mergeCells>
  <hyperlinks>
    <hyperlink ref="B70" r:id="rId2" display="Установка  КТПН 6/04кВ  в центрах питания с тр-рам ТМГ-250.Строительство ВЛ,КЛ-6,04кВ ул.Фабричная"/>
    <hyperlink ref="B7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4"/>
  <headerFooter alignWithMargins="0"/>
  <colBreaks count="1" manualBreakCount="1">
    <brk id="10" max="10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57" t="s">
        <v>154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60" t="s">
        <v>63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60" t="s">
        <v>796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59" t="s">
        <v>797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61" t="s">
        <v>20</v>
      </c>
      <c r="B10" s="361"/>
      <c r="C10" s="361"/>
      <c r="D10" s="361"/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62" t="s">
        <v>795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59" t="s">
        <v>798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8"/>
    </row>
    <row r="15" spans="1:34" ht="15.75" customHeight="1" x14ac:dyDescent="0.25">
      <c r="A15" s="327" t="s">
        <v>64</v>
      </c>
      <c r="B15" s="327" t="s">
        <v>19</v>
      </c>
      <c r="C15" s="327" t="s">
        <v>5</v>
      </c>
      <c r="D15" s="327" t="s">
        <v>812</v>
      </c>
      <c r="E15" s="327" t="s">
        <v>813</v>
      </c>
      <c r="F15" s="349" t="s">
        <v>814</v>
      </c>
      <c r="G15" s="351"/>
      <c r="H15" s="327" t="s">
        <v>815</v>
      </c>
      <c r="I15" s="327"/>
      <c r="J15" s="327" t="s">
        <v>816</v>
      </c>
      <c r="K15" s="327"/>
      <c r="L15" s="327"/>
      <c r="M15" s="327"/>
      <c r="N15" s="327" t="s">
        <v>817</v>
      </c>
      <c r="O15" s="327"/>
      <c r="P15" s="349" t="s">
        <v>758</v>
      </c>
      <c r="Q15" s="350"/>
      <c r="R15" s="350"/>
      <c r="S15" s="351"/>
      <c r="T15" s="327" t="s">
        <v>7</v>
      </c>
      <c r="U15" s="327"/>
      <c r="V15" s="154"/>
    </row>
    <row r="16" spans="1:34" ht="59.25" customHeight="1" x14ac:dyDescent="0.25">
      <c r="A16" s="327"/>
      <c r="B16" s="327"/>
      <c r="C16" s="327"/>
      <c r="D16" s="327"/>
      <c r="E16" s="327"/>
      <c r="F16" s="352"/>
      <c r="G16" s="354"/>
      <c r="H16" s="327"/>
      <c r="I16" s="327"/>
      <c r="J16" s="327"/>
      <c r="K16" s="327"/>
      <c r="L16" s="327"/>
      <c r="M16" s="327"/>
      <c r="N16" s="327"/>
      <c r="O16" s="327"/>
      <c r="P16" s="352"/>
      <c r="Q16" s="353"/>
      <c r="R16" s="353"/>
      <c r="S16" s="354"/>
      <c r="T16" s="327"/>
      <c r="U16" s="327"/>
    </row>
    <row r="17" spans="1:21" ht="49.5" customHeight="1" x14ac:dyDescent="0.25">
      <c r="A17" s="327"/>
      <c r="B17" s="327"/>
      <c r="C17" s="327"/>
      <c r="D17" s="327"/>
      <c r="E17" s="327"/>
      <c r="F17" s="352"/>
      <c r="G17" s="354"/>
      <c r="H17" s="327"/>
      <c r="I17" s="327"/>
      <c r="J17" s="327" t="s">
        <v>9</v>
      </c>
      <c r="K17" s="327"/>
      <c r="L17" s="327" t="s">
        <v>10</v>
      </c>
      <c r="M17" s="327"/>
      <c r="N17" s="327"/>
      <c r="O17" s="327"/>
      <c r="P17" s="355" t="s">
        <v>818</v>
      </c>
      <c r="Q17" s="356"/>
      <c r="R17" s="355" t="s">
        <v>8</v>
      </c>
      <c r="S17" s="356"/>
      <c r="T17" s="327"/>
      <c r="U17" s="327"/>
    </row>
    <row r="18" spans="1:21" ht="129" customHeight="1" x14ac:dyDescent="0.25">
      <c r="A18" s="327"/>
      <c r="B18" s="327"/>
      <c r="C18" s="327"/>
      <c r="D18" s="327"/>
      <c r="E18" s="327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27"/>
      <c r="U18" s="32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27">
        <f>S19+1</f>
        <v>20</v>
      </c>
      <c r="U19" s="32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55"/>
      <c r="U20" s="356"/>
    </row>
    <row r="21" spans="1:21" x14ac:dyDescent="0.25">
      <c r="A21" s="327" t="s">
        <v>76</v>
      </c>
      <c r="B21" s="327"/>
      <c r="C21" s="32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27"/>
      <c r="U21" s="327"/>
    </row>
    <row r="23" spans="1:21" s="5" customFormat="1" ht="49.5" customHeight="1" x14ac:dyDescent="0.25">
      <c r="A23" s="348" t="s">
        <v>787</v>
      </c>
      <c r="B23" s="348"/>
      <c r="C23" s="348"/>
      <c r="D23" s="348"/>
      <c r="E23" s="348"/>
      <c r="F23" s="348"/>
      <c r="G23" s="348"/>
      <c r="H23" s="348"/>
      <c r="I23" s="348"/>
      <c r="J23" s="348"/>
      <c r="K23" s="348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36" t="s">
        <v>756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167"/>
      <c r="Y4" s="167"/>
      <c r="Z4" s="167"/>
      <c r="AA4" s="167"/>
    </row>
    <row r="5" spans="1:52" s="8" customFormat="1" ht="18.75" x14ac:dyDescent="0.3">
      <c r="A5" s="329" t="s">
        <v>63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29" t="s">
        <v>789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159"/>
      <c r="Y7" s="159"/>
      <c r="Z7" s="159"/>
      <c r="AA7" s="159"/>
    </row>
    <row r="8" spans="1:52" x14ac:dyDescent="0.25">
      <c r="A8" s="332" t="s">
        <v>67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25" t="s">
        <v>53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169"/>
      <c r="Y12" s="169"/>
      <c r="Z12" s="169"/>
      <c r="AA12" s="169"/>
    </row>
    <row r="13" spans="1:52" x14ac:dyDescent="0.25">
      <c r="A13" s="332" t="s">
        <v>68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25"/>
      <c r="Y13" s="25"/>
      <c r="Z13" s="25"/>
      <c r="AA13" s="25"/>
    </row>
    <row r="14" spans="1:52" ht="15.75" customHeight="1" x14ac:dyDescent="0.25">
      <c r="A14" s="367"/>
      <c r="B14" s="367"/>
      <c r="C14" s="367"/>
      <c r="D14" s="367"/>
      <c r="E14" s="367"/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63" t="s">
        <v>64</v>
      </c>
      <c r="B15" s="366" t="s">
        <v>19</v>
      </c>
      <c r="C15" s="366" t="s">
        <v>5</v>
      </c>
      <c r="D15" s="363" t="s">
        <v>819</v>
      </c>
      <c r="E15" s="368" t="s">
        <v>783</v>
      </c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31" t="s">
        <v>151</v>
      </c>
      <c r="T15" s="331"/>
      <c r="U15" s="331"/>
      <c r="V15" s="331"/>
      <c r="W15" s="36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64"/>
      <c r="B16" s="366"/>
      <c r="C16" s="366"/>
      <c r="D16" s="364"/>
      <c r="E16" s="368" t="s">
        <v>9</v>
      </c>
      <c r="F16" s="368"/>
      <c r="G16" s="368"/>
      <c r="H16" s="368"/>
      <c r="I16" s="368"/>
      <c r="J16" s="368"/>
      <c r="K16" s="368"/>
      <c r="L16" s="368" t="s">
        <v>10</v>
      </c>
      <c r="M16" s="368"/>
      <c r="N16" s="368"/>
      <c r="O16" s="368"/>
      <c r="P16" s="368"/>
      <c r="Q16" s="368"/>
      <c r="R16" s="368"/>
      <c r="S16" s="331"/>
      <c r="T16" s="331"/>
      <c r="U16" s="331"/>
      <c r="V16" s="331"/>
      <c r="W16" s="36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64"/>
      <c r="B17" s="366"/>
      <c r="C17" s="366"/>
      <c r="D17" s="364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31"/>
      <c r="T17" s="331"/>
      <c r="U17" s="331"/>
      <c r="V17" s="331"/>
      <c r="W17" s="36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64"/>
      <c r="B18" s="366"/>
      <c r="C18" s="366"/>
      <c r="D18" s="364"/>
      <c r="E18" s="173" t="s">
        <v>22</v>
      </c>
      <c r="F18" s="368" t="s">
        <v>21</v>
      </c>
      <c r="G18" s="368"/>
      <c r="H18" s="368"/>
      <c r="I18" s="368"/>
      <c r="J18" s="368"/>
      <c r="K18" s="368"/>
      <c r="L18" s="173" t="s">
        <v>22</v>
      </c>
      <c r="M18" s="368" t="s">
        <v>21</v>
      </c>
      <c r="N18" s="368"/>
      <c r="O18" s="368"/>
      <c r="P18" s="368"/>
      <c r="Q18" s="368"/>
      <c r="R18" s="368"/>
      <c r="S18" s="342" t="s">
        <v>22</v>
      </c>
      <c r="T18" s="344"/>
      <c r="U18" s="342" t="s">
        <v>21</v>
      </c>
      <c r="V18" s="344"/>
      <c r="W18" s="36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65"/>
      <c r="B19" s="366"/>
      <c r="C19" s="366"/>
      <c r="D19" s="365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6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42" t="s">
        <v>76</v>
      </c>
      <c r="B22" s="343"/>
      <c r="C22" s="34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48"/>
      <c r="B24" s="348"/>
      <c r="C24" s="348"/>
      <c r="D24" s="348"/>
      <c r="E24" s="348"/>
      <c r="F24" s="348"/>
      <c r="G24" s="348"/>
      <c r="H24" s="348"/>
      <c r="I24" s="348"/>
      <c r="J24" s="348"/>
      <c r="K24" s="348"/>
      <c r="L24" s="348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95" t="s">
        <v>752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395"/>
      <c r="W4" s="395"/>
      <c r="X4" s="39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29" t="s">
        <v>63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29" t="s">
        <v>789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159"/>
      <c r="Z7" s="159"/>
      <c r="AA7" s="159"/>
      <c r="AB7" s="159"/>
      <c r="AC7" s="159"/>
      <c r="AD7" s="159"/>
      <c r="AE7" s="159"/>
    </row>
    <row r="8" spans="1:47" x14ac:dyDescent="0.25">
      <c r="A8" s="332" t="s">
        <v>66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25" t="s">
        <v>53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32" t="s">
        <v>799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25"/>
      <c r="Z13" s="25"/>
      <c r="AA13" s="25"/>
      <c r="AB13" s="25"/>
      <c r="AC13" s="25"/>
      <c r="AD13" s="25"/>
      <c r="AE13" s="25"/>
    </row>
    <row r="14" spans="1:47" x14ac:dyDescent="0.25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2"/>
      <c r="R14" s="372"/>
      <c r="S14" s="372"/>
      <c r="T14" s="372"/>
      <c r="U14" s="372"/>
      <c r="V14" s="372"/>
      <c r="W14" s="372"/>
      <c r="X14" s="37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63" t="s">
        <v>64</v>
      </c>
      <c r="B15" s="366" t="s">
        <v>19</v>
      </c>
      <c r="C15" s="366" t="s">
        <v>5</v>
      </c>
      <c r="D15" s="374" t="s">
        <v>77</v>
      </c>
      <c r="E15" s="380" t="s">
        <v>784</v>
      </c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2"/>
      <c r="Q15" s="380" t="s">
        <v>152</v>
      </c>
      <c r="R15" s="381"/>
      <c r="S15" s="381"/>
      <c r="T15" s="381"/>
      <c r="U15" s="382"/>
      <c r="V15" s="373" t="s">
        <v>7</v>
      </c>
      <c r="W15" s="373"/>
      <c r="X15" s="373"/>
      <c r="Y15" s="7"/>
      <c r="Z15" s="7"/>
    </row>
    <row r="16" spans="1:47" ht="22.5" customHeight="1" x14ac:dyDescent="0.25">
      <c r="A16" s="364"/>
      <c r="B16" s="366"/>
      <c r="C16" s="366"/>
      <c r="D16" s="375"/>
      <c r="E16" s="383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5"/>
      <c r="Q16" s="386"/>
      <c r="R16" s="387"/>
      <c r="S16" s="387"/>
      <c r="T16" s="387"/>
      <c r="U16" s="388"/>
      <c r="V16" s="373"/>
      <c r="W16" s="373"/>
      <c r="X16" s="373"/>
      <c r="Y16" s="7"/>
      <c r="Z16" s="7"/>
    </row>
    <row r="17" spans="1:33" ht="24" customHeight="1" x14ac:dyDescent="0.25">
      <c r="A17" s="364"/>
      <c r="B17" s="366"/>
      <c r="C17" s="366"/>
      <c r="D17" s="375"/>
      <c r="E17" s="368" t="s">
        <v>9</v>
      </c>
      <c r="F17" s="368"/>
      <c r="G17" s="368"/>
      <c r="H17" s="368"/>
      <c r="I17" s="368"/>
      <c r="J17" s="368"/>
      <c r="K17" s="377" t="s">
        <v>10</v>
      </c>
      <c r="L17" s="378"/>
      <c r="M17" s="378"/>
      <c r="N17" s="378"/>
      <c r="O17" s="378"/>
      <c r="P17" s="379"/>
      <c r="Q17" s="383"/>
      <c r="R17" s="384"/>
      <c r="S17" s="384"/>
      <c r="T17" s="384"/>
      <c r="U17" s="385"/>
      <c r="V17" s="373"/>
      <c r="W17" s="373"/>
      <c r="X17" s="373"/>
      <c r="Y17" s="7"/>
      <c r="Z17" s="7"/>
    </row>
    <row r="18" spans="1:33" ht="75.75" customHeight="1" x14ac:dyDescent="0.25">
      <c r="A18" s="365"/>
      <c r="B18" s="366"/>
      <c r="C18" s="366"/>
      <c r="D18" s="376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73"/>
      <c r="W18" s="373"/>
      <c r="X18" s="37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70">
        <f t="shared" si="0"/>
        <v>22</v>
      </c>
      <c r="W19" s="370"/>
      <c r="X19" s="37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92"/>
      <c r="W20" s="393"/>
      <c r="X20" s="394"/>
      <c r="Y20" s="7"/>
      <c r="Z20" s="7"/>
    </row>
    <row r="21" spans="1:33" s="1" customFormat="1" x14ac:dyDescent="0.25">
      <c r="A21" s="389" t="s">
        <v>76</v>
      </c>
      <c r="B21" s="390"/>
      <c r="C21" s="39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71"/>
      <c r="W21" s="371"/>
      <c r="X21" s="37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69" t="s">
        <v>72</v>
      </c>
      <c r="B22" s="369"/>
      <c r="C22" s="369"/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69"/>
      <c r="O22" s="369"/>
      <c r="P22" s="369"/>
      <c r="Q22" s="369"/>
      <c r="R22" s="369"/>
      <c r="S22" s="369"/>
      <c r="T22" s="369"/>
      <c r="U22" s="369"/>
      <c r="V22" s="369"/>
      <c r="W22" s="369"/>
      <c r="X22" s="36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95" t="s">
        <v>153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395"/>
      <c r="W4" s="395"/>
      <c r="X4" s="395"/>
      <c r="Y4" s="395"/>
      <c r="Z4" s="395"/>
      <c r="AA4" s="395"/>
      <c r="AB4" s="181"/>
      <c r="AC4" s="181"/>
      <c r="AD4" s="181"/>
      <c r="AE4" s="181"/>
      <c r="AF4" s="181"/>
    </row>
    <row r="5" spans="1:36" s="8" customFormat="1" ht="18.75" x14ac:dyDescent="0.3">
      <c r="A5" s="329" t="s">
        <v>63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29" t="s">
        <v>789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159"/>
      <c r="AC7" s="159"/>
      <c r="AD7" s="159"/>
      <c r="AE7" s="159"/>
      <c r="AF7" s="159"/>
    </row>
    <row r="8" spans="1:36" x14ac:dyDescent="0.25">
      <c r="A8" s="396" t="s">
        <v>66</v>
      </c>
      <c r="B8" s="396"/>
      <c r="C8" s="396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39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25" t="s">
        <v>53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19"/>
      <c r="AC12" s="169"/>
      <c r="AD12" s="169"/>
      <c r="AE12" s="169"/>
      <c r="AF12" s="169"/>
    </row>
    <row r="13" spans="1:36" x14ac:dyDescent="0.25">
      <c r="A13" s="332" t="s">
        <v>800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63" t="s">
        <v>64</v>
      </c>
      <c r="B15" s="366" t="s">
        <v>19</v>
      </c>
      <c r="C15" s="366" t="s">
        <v>5</v>
      </c>
      <c r="D15" s="363" t="s">
        <v>77</v>
      </c>
      <c r="E15" s="368" t="s">
        <v>69</v>
      </c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80" t="s">
        <v>152</v>
      </c>
      <c r="U15" s="381"/>
      <c r="V15" s="381"/>
      <c r="W15" s="381"/>
      <c r="X15" s="381"/>
      <c r="Y15" s="381"/>
      <c r="Z15" s="382"/>
      <c r="AA15" s="373" t="s">
        <v>7</v>
      </c>
      <c r="AB15" s="7"/>
      <c r="AC15" s="7"/>
    </row>
    <row r="16" spans="1:36" ht="26.25" customHeight="1" x14ac:dyDescent="0.25">
      <c r="A16" s="364"/>
      <c r="B16" s="366"/>
      <c r="C16" s="366"/>
      <c r="D16" s="364"/>
      <c r="E16" s="368"/>
      <c r="F16" s="368"/>
      <c r="G16" s="368"/>
      <c r="H16" s="368"/>
      <c r="I16" s="368"/>
      <c r="J16" s="368"/>
      <c r="K16" s="368"/>
      <c r="L16" s="368"/>
      <c r="M16" s="368"/>
      <c r="N16" s="368"/>
      <c r="O16" s="368"/>
      <c r="P16" s="368"/>
      <c r="Q16" s="368"/>
      <c r="R16" s="368"/>
      <c r="S16" s="368"/>
      <c r="T16" s="386"/>
      <c r="U16" s="387"/>
      <c r="V16" s="387"/>
      <c r="W16" s="387"/>
      <c r="X16" s="387"/>
      <c r="Y16" s="387"/>
      <c r="Z16" s="388"/>
      <c r="AA16" s="373"/>
      <c r="AB16" s="7"/>
      <c r="AC16" s="7"/>
    </row>
    <row r="17" spans="1:33" ht="30" customHeight="1" x14ac:dyDescent="0.25">
      <c r="A17" s="364"/>
      <c r="B17" s="366"/>
      <c r="C17" s="366"/>
      <c r="D17" s="364"/>
      <c r="E17" s="368" t="s">
        <v>9</v>
      </c>
      <c r="F17" s="368"/>
      <c r="G17" s="368"/>
      <c r="H17" s="368"/>
      <c r="I17" s="368"/>
      <c r="J17" s="368"/>
      <c r="K17" s="368"/>
      <c r="L17" s="368" t="s">
        <v>10</v>
      </c>
      <c r="M17" s="368"/>
      <c r="N17" s="368"/>
      <c r="O17" s="368"/>
      <c r="P17" s="368"/>
      <c r="Q17" s="368"/>
      <c r="R17" s="368"/>
      <c r="S17" s="368"/>
      <c r="T17" s="383"/>
      <c r="U17" s="384"/>
      <c r="V17" s="384"/>
      <c r="W17" s="384"/>
      <c r="X17" s="384"/>
      <c r="Y17" s="384"/>
      <c r="Z17" s="385"/>
      <c r="AA17" s="373"/>
      <c r="AB17" s="7"/>
      <c r="AC17" s="7"/>
    </row>
    <row r="18" spans="1:33" ht="96" customHeight="1" x14ac:dyDescent="0.25">
      <c r="A18" s="365"/>
      <c r="B18" s="366"/>
      <c r="C18" s="366"/>
      <c r="D18" s="36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7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42" t="s">
        <v>76</v>
      </c>
      <c r="B21" s="343"/>
      <c r="C21" s="34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69" t="s">
        <v>72</v>
      </c>
      <c r="B22" s="369"/>
      <c r="C22" s="369"/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69"/>
      <c r="O22" s="369"/>
      <c r="P22" s="369"/>
      <c r="Q22" s="369"/>
      <c r="R22" s="369"/>
      <c r="S22" s="369"/>
      <c r="T22" s="369"/>
      <c r="U22" s="369"/>
      <c r="V22" s="369"/>
      <c r="W22" s="369"/>
      <c r="X22" s="369"/>
      <c r="Y22" s="369"/>
      <c r="Z22" s="369"/>
      <c r="AA22" s="36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95" t="s">
        <v>788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29" t="s">
        <v>63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29" t="s">
        <v>789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96" t="s">
        <v>71</v>
      </c>
      <c r="B8" s="396"/>
      <c r="C8" s="396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32" t="s">
        <v>801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67"/>
      <c r="B15" s="367"/>
      <c r="C15" s="367"/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63" t="s">
        <v>64</v>
      </c>
      <c r="B16" s="366" t="s">
        <v>19</v>
      </c>
      <c r="C16" s="366" t="s">
        <v>5</v>
      </c>
      <c r="D16" s="363" t="s">
        <v>62</v>
      </c>
      <c r="E16" s="366" t="s">
        <v>74</v>
      </c>
      <c r="F16" s="366"/>
      <c r="G16" s="366"/>
      <c r="H16" s="366"/>
      <c r="I16" s="366"/>
      <c r="J16" s="366"/>
      <c r="K16" s="366"/>
      <c r="L16" s="366"/>
      <c r="M16" s="366"/>
      <c r="N16" s="366"/>
      <c r="O16" s="366"/>
      <c r="P16" s="366" t="s">
        <v>152</v>
      </c>
      <c r="Q16" s="366"/>
      <c r="R16" s="366"/>
      <c r="S16" s="366"/>
      <c r="T16" s="366"/>
      <c r="U16" s="36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64"/>
      <c r="B17" s="366"/>
      <c r="C17" s="366"/>
      <c r="D17" s="364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6"/>
      <c r="R17" s="366"/>
      <c r="S17" s="366"/>
      <c r="T17" s="366"/>
      <c r="U17" s="36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64"/>
      <c r="B18" s="366"/>
      <c r="C18" s="366"/>
      <c r="D18" s="364"/>
      <c r="E18" s="368" t="s">
        <v>9</v>
      </c>
      <c r="F18" s="368"/>
      <c r="G18" s="368"/>
      <c r="H18" s="368"/>
      <c r="I18" s="368"/>
      <c r="J18" s="368" t="s">
        <v>10</v>
      </c>
      <c r="K18" s="368"/>
      <c r="L18" s="368"/>
      <c r="M18" s="368"/>
      <c r="N18" s="368"/>
      <c r="O18" s="368"/>
      <c r="P18" s="366"/>
      <c r="Q18" s="366"/>
      <c r="R18" s="366"/>
      <c r="S18" s="366"/>
      <c r="T18" s="366"/>
      <c r="U18" s="36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65"/>
      <c r="B19" s="366"/>
      <c r="C19" s="366"/>
      <c r="D19" s="365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6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42" t="s">
        <v>76</v>
      </c>
      <c r="B22" s="343"/>
      <c r="C22" s="34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01"/>
      <c r="L2" s="401"/>
      <c r="M2" s="401"/>
      <c r="N2" s="401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36" t="s">
        <v>785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</row>
    <row r="5" spans="1:45" s="8" customFormat="1" ht="18.75" customHeight="1" x14ac:dyDescent="0.3">
      <c r="A5" s="329" t="s">
        <v>63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329"/>
      <c r="AQ5" s="329"/>
      <c r="AR5" s="329"/>
      <c r="AS5" s="32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29" t="s">
        <v>796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29"/>
      <c r="AN7" s="329"/>
      <c r="AO7" s="329"/>
      <c r="AP7" s="329"/>
      <c r="AQ7" s="329"/>
      <c r="AR7" s="329"/>
      <c r="AS7" s="329"/>
    </row>
    <row r="8" spans="1:45" s="5" customFormat="1" ht="15.75" x14ac:dyDescent="0.25">
      <c r="A8" s="332" t="s">
        <v>803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332"/>
      <c r="AJ8" s="332"/>
      <c r="AK8" s="332"/>
      <c r="AL8" s="332"/>
      <c r="AM8" s="332"/>
      <c r="AN8" s="332"/>
      <c r="AO8" s="332"/>
      <c r="AP8" s="332"/>
      <c r="AQ8" s="332"/>
      <c r="AR8" s="332"/>
      <c r="AS8" s="332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330"/>
      <c r="AL10" s="330"/>
      <c r="AM10" s="330"/>
      <c r="AN10" s="330"/>
      <c r="AO10" s="330"/>
      <c r="AP10" s="330"/>
      <c r="AQ10" s="330"/>
      <c r="AR10" s="330"/>
      <c r="AS10" s="330"/>
    </row>
    <row r="11" spans="1:45" s="5" customFormat="1" ht="18.75" x14ac:dyDescent="0.3">
      <c r="AA11" s="29"/>
    </row>
    <row r="12" spans="1:45" s="5" customFormat="1" ht="18.75" x14ac:dyDescent="0.25">
      <c r="A12" s="325" t="s">
        <v>53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</row>
    <row r="13" spans="1:45" s="5" customFormat="1" ht="15.75" x14ac:dyDescent="0.25">
      <c r="A13" s="332" t="s">
        <v>802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2"/>
      <c r="AO13" s="332"/>
      <c r="AP13" s="332"/>
      <c r="AQ13" s="332"/>
      <c r="AR13" s="332"/>
      <c r="AS13" s="332"/>
    </row>
    <row r="14" spans="1:45" s="140" customFormat="1" ht="15.75" customHeight="1" x14ac:dyDescent="0.2">
      <c r="A14" s="399"/>
      <c r="B14" s="399"/>
      <c r="C14" s="399"/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</row>
    <row r="15" spans="1:45" s="141" customFormat="1" ht="63" customHeight="1" x14ac:dyDescent="0.25">
      <c r="A15" s="400" t="s">
        <v>64</v>
      </c>
      <c r="B15" s="398" t="s">
        <v>18</v>
      </c>
      <c r="C15" s="398" t="s">
        <v>5</v>
      </c>
      <c r="D15" s="398" t="s">
        <v>790</v>
      </c>
      <c r="E15" s="398"/>
      <c r="F15" s="398"/>
      <c r="G15" s="398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  <c r="AG15" s="398"/>
      <c r="AH15" s="398"/>
      <c r="AI15" s="398"/>
      <c r="AJ15" s="398"/>
      <c r="AK15" s="398"/>
      <c r="AL15" s="398"/>
      <c r="AM15" s="398"/>
      <c r="AN15" s="398"/>
      <c r="AO15" s="398"/>
      <c r="AP15" s="398"/>
      <c r="AQ15" s="398"/>
      <c r="AR15" s="398"/>
      <c r="AS15" s="398"/>
    </row>
    <row r="16" spans="1:45" ht="87.75" customHeight="1" x14ac:dyDescent="0.2">
      <c r="A16" s="400"/>
      <c r="B16" s="398"/>
      <c r="C16" s="398"/>
      <c r="D16" s="398" t="s">
        <v>763</v>
      </c>
      <c r="E16" s="398"/>
      <c r="F16" s="398"/>
      <c r="G16" s="398"/>
      <c r="H16" s="398"/>
      <c r="I16" s="398"/>
      <c r="J16" s="398" t="s">
        <v>764</v>
      </c>
      <c r="K16" s="398"/>
      <c r="L16" s="398"/>
      <c r="M16" s="398"/>
      <c r="N16" s="398"/>
      <c r="O16" s="398"/>
      <c r="P16" s="398" t="s">
        <v>765</v>
      </c>
      <c r="Q16" s="398"/>
      <c r="R16" s="398"/>
      <c r="S16" s="398"/>
      <c r="T16" s="398"/>
      <c r="U16" s="398"/>
      <c r="V16" s="398" t="s">
        <v>766</v>
      </c>
      <c r="W16" s="398"/>
      <c r="X16" s="398"/>
      <c r="Y16" s="398"/>
      <c r="Z16" s="398"/>
      <c r="AA16" s="398"/>
      <c r="AB16" s="398" t="s">
        <v>767</v>
      </c>
      <c r="AC16" s="398"/>
      <c r="AD16" s="398"/>
      <c r="AE16" s="398"/>
      <c r="AF16" s="398"/>
      <c r="AG16" s="398"/>
      <c r="AH16" s="398" t="s">
        <v>768</v>
      </c>
      <c r="AI16" s="398"/>
      <c r="AJ16" s="398"/>
      <c r="AK16" s="398"/>
      <c r="AL16" s="398"/>
      <c r="AM16" s="398"/>
      <c r="AN16" s="398" t="s">
        <v>769</v>
      </c>
      <c r="AO16" s="398"/>
      <c r="AP16" s="398"/>
      <c r="AQ16" s="398"/>
      <c r="AR16" s="398"/>
      <c r="AS16" s="398"/>
    </row>
    <row r="17" spans="1:45" s="142" customFormat="1" ht="108.75" customHeight="1" x14ac:dyDescent="0.2">
      <c r="A17" s="400"/>
      <c r="B17" s="398"/>
      <c r="C17" s="398"/>
      <c r="D17" s="397" t="s">
        <v>770</v>
      </c>
      <c r="E17" s="397"/>
      <c r="F17" s="397" t="s">
        <v>770</v>
      </c>
      <c r="G17" s="397"/>
      <c r="H17" s="397" t="s">
        <v>771</v>
      </c>
      <c r="I17" s="397"/>
      <c r="J17" s="397" t="s">
        <v>770</v>
      </c>
      <c r="K17" s="397"/>
      <c r="L17" s="397" t="s">
        <v>770</v>
      </c>
      <c r="M17" s="397"/>
      <c r="N17" s="397" t="s">
        <v>771</v>
      </c>
      <c r="O17" s="397"/>
      <c r="P17" s="397" t="s">
        <v>770</v>
      </c>
      <c r="Q17" s="397"/>
      <c r="R17" s="397" t="s">
        <v>770</v>
      </c>
      <c r="S17" s="397"/>
      <c r="T17" s="397" t="s">
        <v>771</v>
      </c>
      <c r="U17" s="397"/>
      <c r="V17" s="397" t="s">
        <v>770</v>
      </c>
      <c r="W17" s="397"/>
      <c r="X17" s="397" t="s">
        <v>770</v>
      </c>
      <c r="Y17" s="397"/>
      <c r="Z17" s="397" t="s">
        <v>771</v>
      </c>
      <c r="AA17" s="397"/>
      <c r="AB17" s="397" t="s">
        <v>770</v>
      </c>
      <c r="AC17" s="397"/>
      <c r="AD17" s="397" t="s">
        <v>770</v>
      </c>
      <c r="AE17" s="397"/>
      <c r="AF17" s="397" t="s">
        <v>771</v>
      </c>
      <c r="AG17" s="397"/>
      <c r="AH17" s="397" t="s">
        <v>770</v>
      </c>
      <c r="AI17" s="397"/>
      <c r="AJ17" s="397" t="s">
        <v>770</v>
      </c>
      <c r="AK17" s="397"/>
      <c r="AL17" s="397" t="s">
        <v>771</v>
      </c>
      <c r="AM17" s="397"/>
      <c r="AN17" s="397" t="s">
        <v>770</v>
      </c>
      <c r="AO17" s="397"/>
      <c r="AP17" s="397" t="s">
        <v>770</v>
      </c>
      <c r="AQ17" s="397"/>
      <c r="AR17" s="397" t="s">
        <v>771</v>
      </c>
      <c r="AS17" s="397"/>
    </row>
    <row r="18" spans="1:45" ht="36" customHeight="1" x14ac:dyDescent="0.2">
      <c r="A18" s="400"/>
      <c r="B18" s="398"/>
      <c r="C18" s="39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95" t="s">
        <v>786</v>
      </c>
      <c r="C4" s="395"/>
      <c r="D4" s="395"/>
      <c r="E4" s="395"/>
      <c r="F4" s="395"/>
      <c r="G4" s="395"/>
      <c r="H4" s="395"/>
      <c r="I4" s="395"/>
      <c r="J4" s="39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29" t="s">
        <v>63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29" t="s">
        <v>789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159"/>
      <c r="O7" s="159"/>
      <c r="P7" s="159"/>
      <c r="Q7" s="159"/>
      <c r="R7" s="159"/>
    </row>
    <row r="8" spans="1:19" s="5" customFormat="1" ht="15.75" customHeight="1" x14ac:dyDescent="0.25">
      <c r="A8" s="396" t="s">
        <v>70</v>
      </c>
      <c r="B8" s="396"/>
      <c r="C8" s="396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25" t="s">
        <v>53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19"/>
      <c r="O12" s="169"/>
      <c r="P12" s="169"/>
      <c r="Q12" s="169"/>
      <c r="R12" s="169"/>
    </row>
    <row r="13" spans="1:19" s="5" customFormat="1" x14ac:dyDescent="0.25">
      <c r="A13" s="332" t="s">
        <v>78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25"/>
      <c r="O13" s="25"/>
      <c r="P13" s="25"/>
      <c r="Q13" s="25"/>
      <c r="R13" s="25"/>
    </row>
    <row r="14" spans="1:19" s="17" customFormat="1" x14ac:dyDescent="0.2">
      <c r="A14" s="404"/>
      <c r="B14" s="404"/>
      <c r="C14" s="404"/>
      <c r="D14" s="404"/>
      <c r="E14" s="404"/>
      <c r="F14" s="404"/>
      <c r="G14" s="404"/>
      <c r="H14" s="404"/>
      <c r="I14" s="404"/>
      <c r="J14" s="404"/>
      <c r="K14" s="404"/>
      <c r="L14" s="404"/>
      <c r="M14" s="404"/>
    </row>
    <row r="15" spans="1:19" s="35" customFormat="1" ht="90" customHeight="1" x14ac:dyDescent="0.2">
      <c r="A15" s="400" t="s">
        <v>64</v>
      </c>
      <c r="B15" s="400" t="s">
        <v>18</v>
      </c>
      <c r="C15" s="400" t="s">
        <v>5</v>
      </c>
      <c r="D15" s="403" t="s">
        <v>761</v>
      </c>
      <c r="E15" s="403" t="s">
        <v>760</v>
      </c>
      <c r="F15" s="403" t="s">
        <v>23</v>
      </c>
      <c r="G15" s="403"/>
      <c r="H15" s="403" t="s">
        <v>157</v>
      </c>
      <c r="I15" s="403"/>
      <c r="J15" s="403" t="s">
        <v>24</v>
      </c>
      <c r="K15" s="403"/>
      <c r="L15" s="403" t="s">
        <v>804</v>
      </c>
      <c r="M15" s="403"/>
    </row>
    <row r="16" spans="1:19" s="35" customFormat="1" ht="43.5" customHeight="1" x14ac:dyDescent="0.2">
      <c r="A16" s="400"/>
      <c r="B16" s="400"/>
      <c r="C16" s="400"/>
      <c r="D16" s="403"/>
      <c r="E16" s="403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05" t="s">
        <v>76</v>
      </c>
      <c r="B20" s="406"/>
      <c r="C20" s="40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02" t="s">
        <v>787</v>
      </c>
      <c r="B21" s="402"/>
      <c r="C21" s="402"/>
      <c r="D21" s="402"/>
      <c r="E21" s="402"/>
      <c r="F21" s="402"/>
      <c r="G21" s="40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10" t="s">
        <v>823</v>
      </c>
      <c r="B6" s="410"/>
      <c r="C6" s="410"/>
      <c r="D6" s="410"/>
      <c r="E6" s="410"/>
      <c r="F6" s="410"/>
      <c r="G6" s="410"/>
      <c r="H6" s="410"/>
    </row>
    <row r="7" spans="1:8" ht="41.25" customHeight="1" x14ac:dyDescent="0.25">
      <c r="A7" s="411"/>
      <c r="B7" s="411"/>
      <c r="C7" s="411"/>
      <c r="D7" s="411"/>
      <c r="E7" s="411"/>
      <c r="F7" s="411"/>
      <c r="G7" s="411"/>
      <c r="H7" s="411"/>
    </row>
    <row r="9" spans="1:8" ht="18.75" x14ac:dyDescent="0.25">
      <c r="A9" s="412" t="s">
        <v>163</v>
      </c>
      <c r="B9" s="412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13" t="s">
        <v>165</v>
      </c>
      <c r="B12" s="413"/>
    </row>
    <row r="13" spans="1:8" ht="18.75" x14ac:dyDescent="0.25">
      <c r="B13" s="53"/>
    </row>
    <row r="14" spans="1:8" ht="18.75" x14ac:dyDescent="0.25">
      <c r="A14" s="414" t="s">
        <v>791</v>
      </c>
      <c r="B14" s="414"/>
    </row>
    <row r="15" spans="1:8" x14ac:dyDescent="0.25">
      <c r="A15" s="415" t="s">
        <v>166</v>
      </c>
      <c r="B15" s="41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08" t="s">
        <v>167</v>
      </c>
      <c r="B18" s="408"/>
      <c r="C18" s="408"/>
      <c r="D18" s="408"/>
      <c r="E18" s="408"/>
      <c r="F18" s="408"/>
      <c r="G18" s="408"/>
      <c r="H18" s="408"/>
    </row>
    <row r="19" spans="1:9" ht="63" customHeight="1" x14ac:dyDescent="0.25">
      <c r="A19" s="420" t="s">
        <v>79</v>
      </c>
      <c r="B19" s="416" t="s">
        <v>80</v>
      </c>
      <c r="C19" s="418" t="s">
        <v>168</v>
      </c>
      <c r="D19" s="423" t="s">
        <v>746</v>
      </c>
      <c r="E19" s="424"/>
      <c r="F19" s="425" t="s">
        <v>762</v>
      </c>
      <c r="G19" s="424"/>
      <c r="H19" s="426" t="s">
        <v>7</v>
      </c>
    </row>
    <row r="20" spans="1:9" ht="38.25" x14ac:dyDescent="0.25">
      <c r="A20" s="421"/>
      <c r="B20" s="417"/>
      <c r="C20" s="419"/>
      <c r="D20" s="201" t="s">
        <v>750</v>
      </c>
      <c r="E20" s="202" t="s">
        <v>10</v>
      </c>
      <c r="F20" s="202" t="s">
        <v>751</v>
      </c>
      <c r="G20" s="201" t="s">
        <v>749</v>
      </c>
      <c r="H20" s="427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31" t="s">
        <v>169</v>
      </c>
      <c r="B22" s="432"/>
      <c r="C22" s="432"/>
      <c r="D22" s="432"/>
      <c r="E22" s="432"/>
      <c r="F22" s="432"/>
      <c r="G22" s="432"/>
      <c r="H22" s="433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31" t="s">
        <v>349</v>
      </c>
      <c r="B166" s="432"/>
      <c r="C166" s="432"/>
      <c r="D166" s="432"/>
      <c r="E166" s="432"/>
      <c r="F166" s="432"/>
      <c r="G166" s="432"/>
      <c r="H166" s="433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31" t="s">
        <v>593</v>
      </c>
      <c r="B318" s="432"/>
      <c r="C318" s="432"/>
      <c r="D318" s="432"/>
      <c r="E318" s="432"/>
      <c r="F318" s="432"/>
      <c r="G318" s="432"/>
      <c r="H318" s="433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34" t="s">
        <v>687</v>
      </c>
      <c r="B368" s="435"/>
      <c r="C368" s="435"/>
      <c r="D368" s="435"/>
      <c r="E368" s="435"/>
      <c r="F368" s="435"/>
      <c r="G368" s="435"/>
      <c r="H368" s="436"/>
    </row>
    <row r="369" spans="1:8" ht="16.5" thickBot="1" x14ac:dyDescent="0.3">
      <c r="A369" s="434"/>
      <c r="B369" s="435"/>
      <c r="C369" s="435"/>
      <c r="D369" s="435"/>
      <c r="E369" s="435"/>
      <c r="F369" s="435"/>
      <c r="G369" s="435"/>
      <c r="H369" s="436"/>
    </row>
    <row r="370" spans="1:8" ht="51.75" customHeight="1" x14ac:dyDescent="0.25">
      <c r="A370" s="420" t="s">
        <v>79</v>
      </c>
      <c r="B370" s="416" t="s">
        <v>80</v>
      </c>
      <c r="C370" s="418" t="s">
        <v>168</v>
      </c>
      <c r="D370" s="423" t="s">
        <v>746</v>
      </c>
      <c r="E370" s="424"/>
      <c r="F370" s="425" t="s">
        <v>748</v>
      </c>
      <c r="G370" s="424"/>
      <c r="H370" s="426" t="s">
        <v>7</v>
      </c>
    </row>
    <row r="371" spans="1:8" ht="38.25" x14ac:dyDescent="0.25">
      <c r="A371" s="421"/>
      <c r="B371" s="417"/>
      <c r="C371" s="419"/>
      <c r="D371" s="201" t="s">
        <v>750</v>
      </c>
      <c r="E371" s="202" t="s">
        <v>10</v>
      </c>
      <c r="F371" s="202" t="s">
        <v>751</v>
      </c>
      <c r="G371" s="201" t="s">
        <v>749</v>
      </c>
      <c r="H371" s="427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28" t="s">
        <v>688</v>
      </c>
      <c r="B373" s="429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30" t="s">
        <v>741</v>
      </c>
      <c r="B455" s="430"/>
      <c r="C455" s="430"/>
      <c r="D455" s="430"/>
      <c r="E455" s="430"/>
      <c r="F455" s="430"/>
      <c r="G455" s="430"/>
      <c r="H455" s="430"/>
    </row>
    <row r="456" spans="1:8" x14ac:dyDescent="0.25">
      <c r="A456" s="430" t="s">
        <v>742</v>
      </c>
      <c r="B456" s="430"/>
      <c r="C456" s="430"/>
      <c r="D456" s="430"/>
      <c r="E456" s="430"/>
      <c r="F456" s="430"/>
      <c r="G456" s="430"/>
      <c r="H456" s="430"/>
    </row>
    <row r="457" spans="1:8" x14ac:dyDescent="0.25">
      <c r="A457" s="430" t="s">
        <v>743</v>
      </c>
      <c r="B457" s="430"/>
      <c r="C457" s="430"/>
      <c r="D457" s="430"/>
      <c r="E457" s="430"/>
      <c r="F457" s="430"/>
      <c r="G457" s="430"/>
      <c r="H457" s="430"/>
    </row>
    <row r="458" spans="1:8" ht="26.25" customHeight="1" x14ac:dyDescent="0.25">
      <c r="A458" s="409" t="s">
        <v>744</v>
      </c>
      <c r="B458" s="409"/>
      <c r="C458" s="409"/>
      <c r="D458" s="409"/>
      <c r="E458" s="409"/>
      <c r="F458" s="409"/>
      <c r="G458" s="409"/>
      <c r="H458" s="409"/>
    </row>
    <row r="459" spans="1:8" x14ac:dyDescent="0.25">
      <c r="A459" s="422" t="s">
        <v>745</v>
      </c>
      <c r="B459" s="422"/>
      <c r="C459" s="422"/>
      <c r="D459" s="422"/>
      <c r="E459" s="422"/>
      <c r="F459" s="422"/>
      <c r="G459" s="422"/>
      <c r="H459" s="42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 исп.план освоения к.в.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 исп.план освоения к.в.'!Область_печати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2018-12-07T06:43:27Z</cp:lastPrinted>
  <dcterms:created xsi:type="dcterms:W3CDTF">2009-07-27T10:10:26Z</dcterms:created>
  <dcterms:modified xsi:type="dcterms:W3CDTF">2023-03-27T11:45:33Z</dcterms:modified>
</cp:coreProperties>
</file>